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5.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2.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activeTab="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Export Options" sheetId="9" r:id="rId9"/>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62913"/>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<sst xmlns="http://schemas.openxmlformats.org/spreadsheetml/2006/main" count="17659" uniqueCount="5832">
  <si>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</si>
  <si>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</si>
  <si>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</si>
  <si>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</si>
  <si>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</si>
  <si>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</si>
  <si>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</si>
  <si>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</si>
  <si>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</si>
  <si>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</si>
  <si>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</si>
  <si>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</si>
  <si>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</si>
  <si>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</si>
  <si>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</si>
  <si>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</si>
  <si>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</si>
  <si>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</si>
  <si>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</si>
  <si>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</si>
  <si>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</si>
  <si>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</si>
  <si>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</si>
  <si>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</si>
  <si>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</si>
  <si>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</si>
  <si>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</si>
  <si>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</si>
  <si>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</si>
  <si>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</si>
  <si>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</si>
  <si>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</si>
  <si>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</si>
  <si>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</si>
  <si>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</si>
  <si>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</si>
  <si>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</si>
  <si>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</si>
  <si>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</si>
  <si>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</si>
  <si>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</si>
  <si>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</si>
  <si>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</si>
  <si>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</si>
  <si>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</si>
  <si>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</si>
  <si>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</si>
  <si>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</si>
  <si>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</si>
  <si>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</si>
  <si>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</si>
  <si>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</si>
  <si>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</si>
  <si>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</si>
  <si>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</si>
  <si>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</si>
  <si>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</si>
  <si>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</si>
  <si>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</si>
  <si>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</si>
  <si>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</si>
  <si>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</si>
  <si>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</si>
  <si>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</si>
  <si>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</si>
  <si>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</si>
  <si>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</si>
  <si>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</si>
  <si>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</si>
  <si>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</si>
  <si>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</si>
  <si>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</si>
  <si>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</si>
  <si>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</si>
  <si>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</si>
  <si>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</si>
  <si>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</si>
  <si>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</si>
  <si>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</si>
  <si>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</si>
  <si>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</si>
  <si>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</si>
  <si>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</si>
  <si>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</si>
  <si>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</si>
  <si>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</si>
  <si>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</si>
  <si>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</si>
  <si>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</si>
  <si>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</si>
  <si>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</si>
  <si>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</si>
  <si>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</si>
  <si>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</si>
  <si>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</si>
  <si>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</si>
  <si>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</si>
  <si>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</si>
  <si>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</si>
  <si>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</si>
  <si>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</si>
  <si>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</si>
  <si>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</si>
  <si>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</si>
  <si>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</si>
  <si>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</si>
  <si>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</si>
  <si>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</si>
  <si>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</si>
  <si>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</si>
  <si>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</si>
  <si>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</si>
  <si>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</si>
  <si>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</si>
  <si>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</si>
  <si>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</si>
  <si>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</si>
  <si>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</si>
  <si>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</si>
  <si>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</si>
  <si>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</si>
  <si>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</si>
  <si>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</si>
  <si>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</si>
  <si>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</si>
  <si>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</si>
  <si>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</si>
  <si>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</si>
  <si>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</si>
  <si>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</si>
  <si>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</si>
  <si>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</si>
  <si>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</si>
  <si>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</si>
  <si>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</si>
  <si>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</si>
  <si>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</si>
  <si>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</si>
  <si>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</si>
  <si>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</si>
  <si>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</si>
  <si>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</si>
  <si>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</si>
  <si>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</si>
  <si>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</si>
  <si>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</si>
  <si>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</si>
  <si>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</si>
  <si>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</si>
  <si>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</si>
  <si>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</si>
  <si>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</si>
  <si>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</si>
  <si>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</si>
  <si>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</si>
  <si>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</si>
  <si>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</si>
  <si>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</si>
  <si>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</si>
  <si>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</si>
  <si>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</si>
  <si>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</si>
  <si>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</si>
  <si>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</si>
  <si>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</si>
  <si>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</si>
  <si>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</si>
  <si>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</si>
  <si>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</si>
  <si>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</si>
  <si>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</si>
  <si>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</si>
  <si>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</si>
  <si>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</si>
  <si>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</si>
  <si>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</si>
  <si>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</si>
  <si>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</si>
  <si>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</si>
  <si>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</si>
  <si>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</si>
  <si>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</si>
  <si>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</si>
  <si>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</si>
  <si>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</si>
  <si>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</si>
  <si>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</si>
  <si>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</si>
  <si>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</si>
  <si>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</si>
  <si>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</si>
  <si>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</si>
  <si>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</si>
  <si>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</si>
  <si>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</si>
  <si>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</si>
  <si>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</si>
  <si>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</si>
  <si>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</si>
  <si>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</si>
  <si>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</si>
  <si>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</si>
  <si>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</si>
  <si>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</si>
  <si>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</si>
  <si>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</si>
  <si>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</si>
  <si>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</si>
  <si>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</si>
  <si>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</si>
  <si>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</si>
  <si>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</si>
  <si>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</si>
  <si>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</si>
  <si>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</si>
  <si>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</si>
  <si>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prettydope_</t>
  </si>
  <si>
    <t>edwardbrowden</t>
  </si>
  <si>
    <t>brendizzle_ovo</t>
  </si>
  <si>
    <t>justb_nae</t>
  </si>
  <si>
    <t>anash002</t>
  </si>
  <si>
    <t>valdivia_brenda</t>
  </si>
  <si>
    <t>sabrinamonet</t>
  </si>
  <si>
    <t>jordanmarie7677</t>
  </si>
  <si>
    <t>thisiscodyt</t>
  </si>
  <si>
    <t>savlynnmackey</t>
  </si>
  <si>
    <t>iamloraaa</t>
  </si>
  <si>
    <t>jjackiie07</t>
  </si>
  <si>
    <t>brighidsforge</t>
  </si>
  <si>
    <t>alleysuntastic</t>
  </si>
  <si>
    <t>itsmorgan_ee</t>
  </si>
  <si>
    <t>teeshteesh</t>
  </si>
  <si>
    <t>jbaez94</t>
  </si>
  <si>
    <t>ladyzip15</t>
  </si>
  <si>
    <t>shereiqns</t>
  </si>
  <si>
    <t>blindnewworld</t>
  </si>
  <si>
    <t>northquahog48</t>
  </si>
  <si>
    <t>sayconsengbloh</t>
  </si>
  <si>
    <t>shatheflash</t>
  </si>
  <si>
    <t>ayamxomusic</t>
  </si>
  <si>
    <t>soulmatecamilas</t>
  </si>
  <si>
    <t>camila_cabello</t>
  </si>
  <si>
    <t>findukarla</t>
  </si>
  <si>
    <t>haleighhamad</t>
  </si>
  <si>
    <t>eveinlove_</t>
  </si>
  <si>
    <t>dvmnitsq</t>
  </si>
  <si>
    <t>nala_jane</t>
  </si>
  <si>
    <t>charvettebey</t>
  </si>
  <si>
    <t>cmndrlex</t>
  </si>
  <si>
    <t>lucklee91</t>
  </si>
  <si>
    <t>hannasheehan</t>
  </si>
  <si>
    <t>coreyconsulting</t>
  </si>
  <si>
    <t>tvline</t>
  </si>
  <si>
    <t>deyon_bell</t>
  </si>
  <si>
    <t>nh_felicia</t>
  </si>
  <si>
    <t>elocatchtnawwe</t>
  </si>
  <si>
    <t>realizurworthit</t>
  </si>
  <si>
    <t>marcoplaisir</t>
  </si>
  <si>
    <t>maty_mbp</t>
  </si>
  <si>
    <t>ilove3m</t>
  </si>
  <si>
    <t>_lauko_</t>
  </si>
  <si>
    <t>b3raan</t>
  </si>
  <si>
    <t>kameronhurley</t>
  </si>
  <si>
    <t>thisisspiffy</t>
  </si>
  <si>
    <t>sardigior</t>
  </si>
  <si>
    <t>torchofgod</t>
  </si>
  <si>
    <t>real_kamalsingh</t>
  </si>
  <si>
    <t>uknowe</t>
  </si>
  <si>
    <t>hannahnaugle</t>
  </si>
  <si>
    <t>juniormint73</t>
  </si>
  <si>
    <t>getmonifugitive</t>
  </si>
  <si>
    <t>sharmutaaff</t>
  </si>
  <si>
    <t>_justjens_</t>
  </si>
  <si>
    <t>ash_so_phat</t>
  </si>
  <si>
    <t>calmviolets</t>
  </si>
  <si>
    <t>cocoluvsball</t>
  </si>
  <si>
    <t>notuhura</t>
  </si>
  <si>
    <t>bravebird131</t>
  </si>
  <si>
    <t>djhinds_</t>
  </si>
  <si>
    <t>curranpatrick33</t>
  </si>
  <si>
    <t>booksavor</t>
  </si>
  <si>
    <t>hyoungdeer12</t>
  </si>
  <si>
    <t>marissawoodber2</t>
  </si>
  <si>
    <t>blaqdahlia85</t>
  </si>
  <si>
    <t>ladybirdosprey</t>
  </si>
  <si>
    <t>nylaelise22</t>
  </si>
  <si>
    <t>samanglore</t>
  </si>
  <si>
    <t>majorleaguebtch</t>
  </si>
  <si>
    <t>bradyhardin</t>
  </si>
  <si>
    <t>francoise__4</t>
  </si>
  <si>
    <t>blamemarii_</t>
  </si>
  <si>
    <t>lee35418139</t>
  </si>
  <si>
    <t>laurendawnfox29</t>
  </si>
  <si>
    <t>queenlyslys</t>
  </si>
  <si>
    <t>quintessentelle</t>
  </si>
  <si>
    <t>korrinelovesyou</t>
  </si>
  <si>
    <t>jagsgirl904</t>
  </si>
  <si>
    <t>metroadlib</t>
  </si>
  <si>
    <t>madeleinebaran</t>
  </si>
  <si>
    <t>filmnoirgrrrl</t>
  </si>
  <si>
    <t>justamber19</t>
  </si>
  <si>
    <t>_andrenaa</t>
  </si>
  <si>
    <t>atlgeekdesigns</t>
  </si>
  <si>
    <t>collins90217438</t>
  </si>
  <si>
    <t>itsqueennono</t>
  </si>
  <si>
    <t>mujerduff</t>
  </si>
  <si>
    <t>26_jessiii</t>
  </si>
  <si>
    <t>vronix</t>
  </si>
  <si>
    <t>dextergraythc</t>
  </si>
  <si>
    <t>beezybee592</t>
  </si>
  <si>
    <t>jwale7</t>
  </si>
  <si>
    <t>popsreviews</t>
  </si>
  <si>
    <t>benjie_rigby</t>
  </si>
  <si>
    <t>xtremerebel15</t>
  </si>
  <si>
    <t>lelligotpurple</t>
  </si>
  <si>
    <t>odilaisabella</t>
  </si>
  <si>
    <t>samanthaprez14</t>
  </si>
  <si>
    <t>morrellfishing</t>
  </si>
  <si>
    <t>gayxalien</t>
  </si>
  <si>
    <t>_ashleymaria_</t>
  </si>
  <si>
    <t>clairetastic</t>
  </si>
  <si>
    <t>lala3369</t>
  </si>
  <si>
    <t>asiatique_19</t>
  </si>
  <si>
    <t>hollykategfe</t>
  </si>
  <si>
    <t>254mochacharlie</t>
  </si>
  <si>
    <t>mirandaloakley</t>
  </si>
  <si>
    <t>lovelikeelena</t>
  </si>
  <si>
    <t>ejauthentic</t>
  </si>
  <si>
    <t>xnvyx</t>
  </si>
  <si>
    <t>ioyg</t>
  </si>
  <si>
    <t>musiccitymel</t>
  </si>
  <si>
    <t>carmenspider</t>
  </si>
  <si>
    <t>amanda_mielke7</t>
  </si>
  <si>
    <t>notwhatchathink</t>
  </si>
  <si>
    <t>zanrene85</t>
  </si>
  <si>
    <t>mrs_tempa</t>
  </si>
  <si>
    <t>_oreyau</t>
  </si>
  <si>
    <t>supremeanita</t>
  </si>
  <si>
    <t>amberrjoyy</t>
  </si>
  <si>
    <t>sailorgainz18</t>
  </si>
  <si>
    <t>rashadheyward</t>
  </si>
  <si>
    <t>chl0bird</t>
  </si>
  <si>
    <t>clean4uth</t>
  </si>
  <si>
    <t>joemungel1977</t>
  </si>
  <si>
    <t>amwinnie</t>
  </si>
  <si>
    <t>foxienow</t>
  </si>
  <si>
    <t>melyndakay</t>
  </si>
  <si>
    <t>stefveronicaaa</t>
  </si>
  <si>
    <t>skinnydiva</t>
  </si>
  <si>
    <t>whoa_nelly1016</t>
  </si>
  <si>
    <t>0hbetave</t>
  </si>
  <si>
    <t>abrahamswee</t>
  </si>
  <si>
    <t>xochantelle___</t>
  </si>
  <si>
    <t>htowntreasure</t>
  </si>
  <si>
    <t>atari_jones</t>
  </si>
  <si>
    <t>zoee_tamara</t>
  </si>
  <si>
    <t>rvt01</t>
  </si>
  <si>
    <t>kierstincheer</t>
  </si>
  <si>
    <t>briandannelly</t>
  </si>
  <si>
    <t>ilovequeenb</t>
  </si>
  <si>
    <t>sincerelygrlmil</t>
  </si>
  <si>
    <t>jredrod82</t>
  </si>
  <si>
    <t>jaemyers18</t>
  </si>
  <si>
    <t>dawanahug</t>
  </si>
  <si>
    <t>sunshine_831</t>
  </si>
  <si>
    <t>jazizq</t>
  </si>
  <si>
    <t>yaameaan</t>
  </si>
  <si>
    <t>mightyduckz_</t>
  </si>
  <si>
    <t>cam1ine</t>
  </si>
  <si>
    <t>adoringlib</t>
  </si>
  <si>
    <t>thiskg</t>
  </si>
  <si>
    <t>shedonavan</t>
  </si>
  <si>
    <t>natertaters59</t>
  </si>
  <si>
    <t>hellcat7391</t>
  </si>
  <si>
    <t>izzyy_n</t>
  </si>
  <si>
    <t>rainbowlover25</t>
  </si>
  <si>
    <t>topnotchc_</t>
  </si>
  <si>
    <t>x0sunshine</t>
  </si>
  <si>
    <t>lawyergal1908</t>
  </si>
  <si>
    <t>jadajay79</t>
  </si>
  <si>
    <t>poshbash_</t>
  </si>
  <si>
    <t>theupsidess</t>
  </si>
  <si>
    <t>scottgruenwald</t>
  </si>
  <si>
    <t>mr_218</t>
  </si>
  <si>
    <t>jo2u</t>
  </si>
  <si>
    <t>bangbangoregous</t>
  </si>
  <si>
    <t>stephenfax</t>
  </si>
  <si>
    <t>hartwigschafer</t>
  </si>
  <si>
    <t>pramodkadam6740</t>
  </si>
  <si>
    <t>reecyru</t>
  </si>
  <si>
    <t>caio_fellps</t>
  </si>
  <si>
    <t>rebjefwill_j</t>
  </si>
  <si>
    <t>bob007me</t>
  </si>
  <si>
    <t>faux_naturale</t>
  </si>
  <si>
    <t>bellaandthecity</t>
  </si>
  <si>
    <t>ilikesnacks4</t>
  </si>
  <si>
    <t>yo_datd_ray</t>
  </si>
  <si>
    <t>hill_gonzz</t>
  </si>
  <si>
    <t>kryztyna_de_vil</t>
  </si>
  <si>
    <t>luvaries23</t>
  </si>
  <si>
    <t>ibodyybitches</t>
  </si>
  <si>
    <t>memej99</t>
  </si>
  <si>
    <t>mrbpatkins</t>
  </si>
  <si>
    <t>northeastadvgrl</t>
  </si>
  <si>
    <t>jennife11698819</t>
  </si>
  <si>
    <t>zada_chavez2</t>
  </si>
  <si>
    <t>love_ya306</t>
  </si>
  <si>
    <t>bonganigiraffe</t>
  </si>
  <si>
    <t>asianclock</t>
  </si>
  <si>
    <t>dwarteee</t>
  </si>
  <si>
    <t>lifeisbellarke</t>
  </si>
  <si>
    <t>jasmnsnt</t>
  </si>
  <si>
    <t>joannesconcerts</t>
  </si>
  <si>
    <t>spivey_90</t>
  </si>
  <si>
    <t>twiggy_slim</t>
  </si>
  <si>
    <t>sf_jenn</t>
  </si>
  <si>
    <t>dmbkspc</t>
  </si>
  <si>
    <t>rbiddle1</t>
  </si>
  <si>
    <t>thedeans_list</t>
  </si>
  <si>
    <t>mandapandaaf</t>
  </si>
  <si>
    <t>thedauntingnerd</t>
  </si>
  <si>
    <t>sophiiacamii</t>
  </si>
  <si>
    <t>obeyamadeus</t>
  </si>
  <si>
    <t>leesalove</t>
  </si>
  <si>
    <t>dancinggsw</t>
  </si>
  <si>
    <t>heavenlynurse18</t>
  </si>
  <si>
    <t>allhailnaki</t>
  </si>
  <si>
    <t>controlcabeiio</t>
  </si>
  <si>
    <t>whyme8488</t>
  </si>
  <si>
    <t>itsjohnnydee</t>
  </si>
  <si>
    <t>topnotchlady06</t>
  </si>
  <si>
    <t>nnaynattirb</t>
  </si>
  <si>
    <t>torilovesyoouu</t>
  </si>
  <si>
    <t>goochambers</t>
  </si>
  <si>
    <t>kissmydopexoxo</t>
  </si>
  <si>
    <t>lovin_lamyrah</t>
  </si>
  <si>
    <t>tv2488</t>
  </si>
  <si>
    <t>iamkingbeech</t>
  </si>
  <si>
    <t>_petagayle</t>
  </si>
  <si>
    <t>markusfreemanus</t>
  </si>
  <si>
    <t>xtinfreemanus</t>
  </si>
  <si>
    <t>zazabethmeow</t>
  </si>
  <si>
    <t>itsfessy</t>
  </si>
  <si>
    <t>joeyjoisey</t>
  </si>
  <si>
    <t>indyanna63</t>
  </si>
  <si>
    <t>jeasusan</t>
  </si>
  <si>
    <t>realchrised</t>
  </si>
  <si>
    <t>starmediaguy</t>
  </si>
  <si>
    <t>tvbingequeen</t>
  </si>
  <si>
    <t>ts1989isqueen</t>
  </si>
  <si>
    <t>bellamyybreak</t>
  </si>
  <si>
    <t>sandeekim</t>
  </si>
  <si>
    <t>risboyrock</t>
  </si>
  <si>
    <t>relkay</t>
  </si>
  <si>
    <t>heystephen7</t>
  </si>
  <si>
    <t>surroundvision</t>
  </si>
  <si>
    <t>sierraismistx</t>
  </si>
  <si>
    <t>heartofhannah1</t>
  </si>
  <si>
    <t>peacelovechai</t>
  </si>
  <si>
    <t>perrymattfeld</t>
  </si>
  <si>
    <t>slishaacott18</t>
  </si>
  <si>
    <t>xalexudinovx</t>
  </si>
  <si>
    <t>rachellebeaudoi</t>
  </si>
  <si>
    <t>marleighbadass</t>
  </si>
  <si>
    <t>kyledoesntswim</t>
  </si>
  <si>
    <t>purgatoryarcheo</t>
  </si>
  <si>
    <t>mrandamiller517</t>
  </si>
  <si>
    <t>twonoseringcait</t>
  </si>
  <si>
    <t>_dulceeangel</t>
  </si>
  <si>
    <t>tiiffanyo</t>
  </si>
  <si>
    <t>leanaholicmia</t>
  </si>
  <si>
    <t>tylerdwarrior</t>
  </si>
  <si>
    <t>brufff22</t>
  </si>
  <si>
    <t>_hebrewbarbie</t>
  </si>
  <si>
    <t>binayshahu</t>
  </si>
  <si>
    <t>spicygrandmaa</t>
  </si>
  <si>
    <t>lishaaleeanne_</t>
  </si>
  <si>
    <t>carisadcorona</t>
  </si>
  <si>
    <t>jazmynsymone</t>
  </si>
  <si>
    <t>marieaitweets</t>
  </si>
  <si>
    <t>pianoarianabieb</t>
  </si>
  <si>
    <t>106th</t>
  </si>
  <si>
    <t>burn1central</t>
  </si>
  <si>
    <t>lowercase_ryan</t>
  </si>
  <si>
    <t>rachel_dagen</t>
  </si>
  <si>
    <t>stevegarreanjr</t>
  </si>
  <si>
    <t>jofordccc</t>
  </si>
  <si>
    <t>noepattycakes</t>
  </si>
  <si>
    <t>bhattnaturally1</t>
  </si>
  <si>
    <t>theluecrew</t>
  </si>
  <si>
    <t>mauriellefox2</t>
  </si>
  <si>
    <t>tshawntrusst</t>
  </si>
  <si>
    <t>astrmrtn</t>
  </si>
  <si>
    <t>lexxpettis</t>
  </si>
  <si>
    <t>stevieg_1967</t>
  </si>
  <si>
    <t>arsttar</t>
  </si>
  <si>
    <t>cuntosaur</t>
  </si>
  <si>
    <t>x_alexiaaa_x</t>
  </si>
  <si>
    <t>molinskidan</t>
  </si>
  <si>
    <t>hesreadt</t>
  </si>
  <si>
    <t>eddy_kane</t>
  </si>
  <si>
    <t>icyjuju</t>
  </si>
  <si>
    <t>beinseries</t>
  </si>
  <si>
    <t>applegirl125</t>
  </si>
  <si>
    <t>iam_wynona</t>
  </si>
  <si>
    <t>cymiller14</t>
  </si>
  <si>
    <t>piperitafrancy</t>
  </si>
  <si>
    <t>ozobsession9586</t>
  </si>
  <si>
    <t>van_hey1</t>
  </si>
  <si>
    <t>coolhandlukette</t>
  </si>
  <si>
    <t>tvwatchtower</t>
  </si>
  <si>
    <t>lipprint_</t>
  </si>
  <si>
    <t>upd8fromrinz</t>
  </si>
  <si>
    <t>tyradanks</t>
  </si>
  <si>
    <t>nickimicheaux</t>
  </si>
  <si>
    <t>jaxzyx</t>
  </si>
  <si>
    <t>yammer79</t>
  </si>
  <si>
    <t>wineandvicodin</t>
  </si>
  <si>
    <t>purplesp31</t>
  </si>
  <si>
    <t>cwinthedark</t>
  </si>
  <si>
    <t>jahnaezha2</t>
  </si>
  <si>
    <t>corinneking</t>
  </si>
  <si>
    <t>netflix</t>
  </si>
  <si>
    <t>thecw</t>
  </si>
  <si>
    <t>iamtwinkiebyrd</t>
  </si>
  <si>
    <t>oceanmeetssky</t>
  </si>
  <si>
    <t>dsamsavage</t>
  </si>
  <si>
    <t>caseydeidrick</t>
  </si>
  <si>
    <t>vtep_tf1</t>
  </si>
  <si>
    <t>arthur_officiel</t>
  </si>
  <si>
    <t>victorartus</t>
  </si>
  <si>
    <t>kokomothegreat</t>
  </si>
  <si>
    <t>towerofsauer</t>
  </si>
  <si>
    <t>kararbrown</t>
  </si>
  <si>
    <t>wbg_energy</t>
  </si>
  <si>
    <t>wbg_climate</t>
  </si>
  <si>
    <t>fox29philly</t>
  </si>
  <si>
    <t>netflixlat</t>
  </si>
  <si>
    <t>richsommer</t>
  </si>
  <si>
    <t>kestonjohn</t>
  </si>
  <si>
    <t>thefienprint</t>
  </si>
  <si>
    <t>greglaswell</t>
  </si>
  <si>
    <t>morganizzm</t>
  </si>
  <si>
    <t>ianbremmer</t>
  </si>
  <si>
    <t>somaya_reece</t>
  </si>
  <si>
    <t>calderdalecol</t>
  </si>
  <si>
    <t>inspiresfcentre</t>
  </si>
  <si>
    <t>scottmurrell85</t>
  </si>
  <si>
    <t>halifax_rlfc</t>
  </si>
  <si>
    <t>soap_hub</t>
  </si>
  <si>
    <t>carahunterbooks</t>
  </si>
  <si>
    <t>janetjackson</t>
  </si>
  <si>
    <t>lisalisall77</t>
  </si>
  <si>
    <t>mollybofficial</t>
  </si>
  <si>
    <t>alexandrapark1</t>
  </si>
  <si>
    <t>ohheydj</t>
  </si>
  <si>
    <t>hall_nhs</t>
  </si>
  <si>
    <t>goldstone_tony</t>
  </si>
  <si>
    <t>nhs_pensions</t>
  </si>
  <si>
    <t>cspan</t>
  </si>
  <si>
    <t>Replies to</t>
  </si>
  <si>
    <t>Mentions</t>
  </si>
  <si>
    <t>Retweet</t>
  </si>
  <si>
    <t>The plot twist on the last episode I never would have seen coming! #InTheDark</t>
  </si>
  <si>
    <t>@CorinneKing — I don’t know how you’re not really on Twitter, but wow, the snarky, sarcastic dialogue in #InTheDark is fucking amazing.
Thank you for the laugh!</t>
  </si>
  <si>
    <t>Wooooooooooooow
Is #InTheDark not airing tonight or wtf ?!!
Is this a fuckin bootleg Game of Thrones ??</t>
  </si>
  <si>
    <t>Lord season 2 gone be crazy . #InTheDark !</t>
  </si>
  <si>
    <t>#InTheDark is very bingeable &amp;amp; good</t>
  </si>
  <si>
    <t>#InTheDark on Netflix...so good! It’s a must watch!</t>
  </si>
  <si>
    <t>My only gripe about #InTheDark on @Netflix - Max is a cook with a food truck. Why does he eat takeout so much with Murphy instead of cooking? How many cooks do you know that can stomach fast food?</t>
  </si>
  <si>
    <t>In The Dark on Netflix is a MUST to watch!!! #InTheDark</t>
  </si>
  <si>
    <t>Don’t sleep on #InTheDark on @netflix im CAPTIVATED @perrymattfeld you are an ICON</t>
  </si>
  <si>
    <t>you know what, i’m late to the party.... but #InTheDark is one of the wittiest, most entertaining shows i’ve seen in a while.</t>
  </si>
  <si>
    <t>If you’re not watching #InTheDark you’re missing out. Great writing. One of the better shows CW has had in a long time.</t>
  </si>
  <si>
    <t>@briandannelly Every time I see people tweeting great stuff about #ScreamMTV, #InTheDark, #Insatiable, #StruckByLightning, #Saved, #SweetVicious, #ZombieBasement and other projects, I'm so pleased and proud of you.  You're awesome!  Really sweet, too.</t>
  </si>
  <si>
    <t>Just tryna be a hip hop dance star _xD83D__xDE02__xD83D__xDE02_ #yg #inthedark #dance #hiphop #cali #losangeles https://t.co/ai6IsUqQMx</t>
  </si>
  <si>
    <t>Am I the only person that finds Murphy annoying??? #InTheDark</t>
  </si>
  <si>
    <t>just got done watching #InTheDark !! season finale has me shook !! _xD83D__xDE33__xD83E__xDD2F_</t>
  </si>
  <si>
    <t>Hoping Max pops back up S2. He &amp;amp; Murphy are great together! The reveal at the end was buck wild &amp;amp; exciting! So glad I clicked play on this one. #InTheDark #Netflix</t>
  </si>
  <si>
    <t>I suspected Max, Narco cop, Tyson’s dad, Darnell, Wesley, Nia...and got nothing right. What a twist! #InTheDark #Netflix</t>
  </si>
  <si>
    <t>I swear to god i hate murphy #InTheDark</t>
  </si>
  <si>
    <t>#CastingCall: @TheCW's #InTheDark is seeking a #blind or #VisuallyImpaired male - 20s to early 30s - for a recurring role. Have what it takes? Get info at this link (https://t.co/IwRVM2ToiU) or email Team@InTheDarkCasting.com. (Don't forget us if you make it big!) #BlindNewWorld https://t.co/VuLVRYw68j</t>
  </si>
  <si>
    <t>@IAmTwinkieByrd @netflix Yep! #inthedark #SayconSengbloh https://t.co/UMsANvpqMi</t>
  </si>
  <si>
    <t>_xD83D__xDC8E_ June 2nd _xD83D__xDC8E_
If you f/w me or not I need EVERYBODY to like this, share, &amp;amp; hit the link to follow me on Spotify 
Apple Music and EP announcement after 100 monthly followers
https://t.co/m78SB2GjyI
Production by x @OceanMeetsSky 
#TooHard #InTheDark #Sha https://t.co/T0zVaDRTz0</t>
  </si>
  <si>
    <t>1. 12. 18
#9. #IntheDark
#5DaysUntilCamila                       
_xD83E__xDD8B_ preorder here 
https://t.co/xe6CdV1VAW… https://t.co/Z2lnUbvil2</t>
  </si>
  <si>
    <t>@DSamSavage  we out here only thinking about @CaseyDeidrick since starting @Netflix  #InTheDark   _xD83D__xDD25__xD83D__xDD25__xD83D__xDE0D__xD83D__xDE29_</t>
  </si>
  <si>
    <t>Going to binge watch #InTheDark on Netflix now.</t>
  </si>
  <si>
    <t>Damn. They killed my nigga Tyson _xD83D__xDE25_ #InTheDark</t>
  </si>
  <si>
    <t>I need season 2 of #InTheDark now</t>
  </si>
  <si>
    <t>I need Murphy &amp;amp; Max to get back together too #InTheDark</t>
  </si>
  <si>
    <t>Wowwwww Dean is the worst type of person. The nice one you think you’re safe with but is really the biggest snake in the grass. It’s crazy how he had me fooled this entire season. This never happens I always peep the bad guy _xD83D__xDE33_ I’m shook!!!!! #InTheDark truly phenomenal writing. https://t.co/GT0oj8aSvT</t>
  </si>
  <si>
    <t>This is an excellent podcast! I was devastated to learn Mrs Flowers passed this morning! _xD83D__xDE4F__xD83C__xDFFE_ #InTheDark ⁦@madeleinebaran⁩  https://t.co/VvBDanQAIC</t>
  </si>
  <si>
    <t>Jess is being a bit of a dick to Vanessa &amp;amp; I think Vanessa meant she’s BI not a lesbian and not that J was a PHASE _xD83D__xDE11_
#InTheDark</t>
  </si>
  <si>
    <t>Well fine, fuck you too Jess&amp;gt;.&amp;gt; i thought you were better than that 
#InTheDark</t>
  </si>
  <si>
    <t>Food truck guy is gonna be the killer huh &amp;gt;.&amp;gt; I don’t trust him now _xD83D__xDE24_
#InTheDark</t>
  </si>
  <si>
    <t>I was so very wrong _xD83D__xDE10_
#InTheDark</t>
  </si>
  <si>
    <t>Murphy out here hanging not aware a nigga ready to whack her blind ass_xD83D__xDE2D__xD83D__xDE2D__xD83D__xDE2D_ #InTheDark</t>
  </si>
  <si>
    <t>Bruh #InTheDark season 2 is going to be good af</t>
  </si>
  <si>
    <t>@Netflix the only thing more offensive then #inthedark 's portrayal of multiple visually impaired characters by a completely able-bodied cast is it's writing, acting and overall execution. As a legally blind viewer I demand better.</t>
  </si>
  <si>
    <t>“Doing business without advertising is like winking at a girl in the dark. You know what you are doing, but nobody else does.” – Steuart Henderson Britt #miamimarketing #Inboundmarketing #coreyconsulting #advertising #marketing 
#inthedark #business #wink https://t.co/BzWyAgqGII</t>
  </si>
  <si>
    <t>#InTheDark Star @PerryMattfeld Weighs In on Reasons for Renewal, Throws Dog Pretzel a Bone (VIDEO)  https://t.co/XMriewKu0U</t>
  </si>
  <si>
    <t>Loving #InTheDark on Netflix https://t.co/GYCWbuorxh</t>
  </si>
  <si>
    <t>J'ADORE le #InTheDark ça a fait des scènes VRAIMENT très DRÔLE #VTEP</t>
  </si>
  <si>
    <t>#inthedark vraiment mon pref dans @VTEP_TF1</t>
  </si>
  <si>
    <t>J'adore le #InTheDark #VTEP</t>
  </si>
  <si>
    <t>Ils sont malades_xD83D__xDE02__xD83D__xDE02__xD83D__xDE02__xD83D__xDE02_#inthedark #VTEP</t>
  </si>
  <si>
    <t>#inthedark ça fait longtemps mon épreuve préférée _xD83D__xDE0A__xD83D__xDE09__xD83D__xDE01_ #VTEP @VictorArtus en mode ninja _xD83D__xDE02__xD83E__xDD23_ @Arthur_Officiel</t>
  </si>
  <si>
    <t>#InTheDark dans @VTEP_TF1,  c'est vraiment la pépite de ma soirée ❤️❤️❤️_xD83D__xDE0D__xD83D__xDE0D__xD83D__xDE0D_ Quel délire en continue _xD83D__xDE02__xD83D__xDE02__xD83D__xDE02__xD83D__xDE02_ Merci @Arthur_Officiel pour ce délice, j'en chiale de rire... _xD83E__xDD23__xD83E__xDD23__xD83E__xDD23_ Il faudrait vraiment que cette epreuve revienne plus souvent #VTEP</t>
  </si>
  <si>
    <t>Jpp  de @VictorArtus  _xD83D__xDE02__xD83D__xDE02_ #inthedark #VTEP</t>
  </si>
  <si>
    <t>Watching #inthedark and friends, sometimes the Netflix algorithm just GETS me.</t>
  </si>
  <si>
    <t>One of those pitches that's like hard drinking self-destructive blind woman living with her lesbian Latina roommate solves crime and like !!!  
How can this be real??? But it is, fam, it is. Thank God. 
My shows have a CHANCE on this timeline, I guess. #inthedark</t>
  </si>
  <si>
    <t>I mean, I'm such a sucker for dirtbag female characters #inthedark</t>
  </si>
  <si>
    <t>Of course she does the married guy lol #inthedark</t>
  </si>
  <si>
    <t>The title is very much wrong for this show's tone. I'd have chosen something much lighter that got this hilarity across #inthedark</t>
  </si>
  <si>
    <t>"Does it look like I have my life together, sir?"
#inthedark</t>
  </si>
  <si>
    <t>Men are garbage #InTheDark ark</t>
  </si>
  <si>
    <t>This crime fighting duo gives me life #inthedark</t>
  </si>
  <si>
    <t>"I know technically I'm a doctor, but really, I'm a vet." #InTheDark</t>
  </si>
  <si>
    <t>Wait.... Did Pretzel come first in the credits??? #inthedark</t>
  </si>
  <si>
    <t>Ok I love Pretzel #InTheDark</t>
  </si>
  <si>
    <t>#InTheDark
#DoBestWorkInDarkness
#DoBestWorkInTheNightsMiddle
#LikeThiefInTheNightDressedWhite
#TITN
#7Words
#GlitterArt
#TwoWords
#JesusChrist
#NumberSeven
#FossilFuels
#LeaveIt
#InPit
#ForOne
#ThousandYears
#OrganicFood
#GodsChain
#PlanTiT
#PraiseGod
#Sunshine109
#GodsTorch109 https://t.co/wkM089s09R</t>
  </si>
  <si>
    <t>Never saw blindness this close..love murphy #inthedark</t>
  </si>
  <si>
    <t>The Lue Crew #MustWatch List
1. #PoseFX
2. #Euphoria HBO
3. #StrangerThings Netflix
4. #Mindhunter Netflix
5. #InTheDark Netflix
6. #QueenSugar OWN
7. #FloridaGirls POP
8. #LoveAfterLockup WETV
9. #DESUSandMERO SHO
10. #ChannelZero #DreamDoor SYFY https://t.co/2rXDqcYw52</t>
  </si>
  <si>
    <t>#InTheDark on Netflix.... again.. you are welcome _xD83E__xDD17_</t>
  </si>
  <si>
    <t>@Kokomothegreat Start watching #InTheDark on @netflix its so good</t>
  </si>
  <si>
    <t>I need a bitch in a Benz not a Ford Focus #inthedark</t>
  </si>
  <si>
    <t>In watching #Inthedark and I’m wondering if homegirl is confusing wide ass negro noses!? #netflix</t>
  </si>
  <si>
    <t>@TowerOfSauer Oh sorry. _xD83D__xDE02_ TV show #IntheDark. It's a dramedy about a blind woman searching for her friend's killer. she refers to a cop working on the case as "That Cop".  He's got a bit of a crush on her. _xD83E__xDD37_‍♀️</t>
  </si>
  <si>
    <t>10000% Team That Cop. #IntheDark</t>
  </si>
  <si>
    <t>I just finished #InTheDark sheesh. That show was wild. I just need to know if it got renewed for another season. And if @CaseyDeidrick is looking for the love of his life? _xD83D__xDE02_ asking for myself ahah</t>
  </si>
  <si>
    <t>Shit I've been using the wrong hashtag #Inthedark</t>
  </si>
  <si>
    <t>#InTheDark oops https://t.co/TyI7uctaUx</t>
  </si>
  <si>
    <t>#InTheDark oops https://t.co/uBt9nNQKrj</t>
  </si>
  <si>
    <t>I’m really enjoying this show #InTheDark</t>
  </si>
  <si>
    <t>Oh no, oh no, oh no! Blind woman and a service dog walking into a hunting zone. Oh nooooo! #InTheDark https://t.co/wDu2C07L9c</t>
  </si>
  <si>
    <t>The way my jaw is on the floor while watching #InTheDark https://t.co/zdrbTOsypi</t>
  </si>
  <si>
    <t>The consent scene in #InTheDark is the best fucking thing and that’s exactly how that should go. Especially under the influence.</t>
  </si>
  <si>
    <t>Murphy is a bitch, sorry. She has redeeming qualities, but my God. This buffet scene has me raging.....(but of course now she’s mentioning accessibility so I feel bad). 
#InTheDark</t>
  </si>
  <si>
    <t>The show no one has been talking about that deserves watching is #inthedark. Im still on on episode 6.and I’m completely hooked.  @perrymattfeld you’re truly compelling. As a fellow artist, it’s an honor to watch you work, even though Murphy would hate that shit term. But, Cheers</t>
  </si>
  <si>
    <t>Liking #1 &amp;amp; #2 but so distracted by Murphy’s perfect hair. Wondering who coifs it for her since it’s never frizzy or tangled &amp;amp; she’s blind. shallow aren’t I?  #InTheDark #netflix https://t.co/LzgmNtwWK9</t>
  </si>
  <si>
    <t>Um, since I cannot comfortably get around without exerting too much energy, I’ve literally binge watched the entire first season of #IntheDark on Netflix today. Maybe tomorrow I’ll be productive and write some _xD83D__xDE0C_</t>
  </si>
  <si>
    <t>POOR PRETZEL KNEW ALL ALONG TF #IntheDark</t>
  </si>
  <si>
    <t>I’m ready for season two of in the dark on Netflix a must watch #InTheDark</t>
  </si>
  <si>
    <t>Murphy is funny af _xD83D__xDE02__xD83D__xDE02__xD83D__xDE02_ #InTheDark</t>
  </si>
  <si>
    <t>I'm stunned by how emotionally invested I am in #InTheDark</t>
  </si>
  <si>
    <t>I just binge watched In The Dark on netflix... its bad ass! #InTheDark #Netflix</t>
  </si>
  <si>
    <t>I just finished binging @netflix #InTheDark and love love loved it!!! Ugghhh now I have to wait a year for season 2 https://t.co/lWoKlzgdDC</t>
  </si>
  <si>
    <t>Dean! I am appalled #InTheDark</t>
  </si>
  <si>
    <t>@KaraRBrown Is this you on the writing staff of #InTheDark? (Which is fantastic)!</t>
  </si>
  <si>
    <t>Maria: “You really should buy condoms.”
Murphy: “They are bad for the environment. We all have to do our part right?”  #InTheDark _xD83E__xDD2D__xD83D__xDE43_</t>
  </si>
  <si>
    <t>this show is probably one of the best shows i’ve seen in awhile.  #InTheDark</t>
  </si>
  <si>
    <t>just finished the entire first season of #InTheDark on netflix &amp;amp; wow!! what an amazing season full of twists &amp;amp; turns- seriously cannot wait until the next season! if you haven’t yet- check it out!</t>
  </si>
  <si>
    <t>she named her dog Pretzel and idc idc that is the cutest name ever omg #inthedark</t>
  </si>
  <si>
    <t>Air #pollution from coal-powered plants contributed to 82,900 deaths across #India in 2015. Here are solutions that will improve access to reliable #electricity, curb costs, and keep the air and environment cleaner: https://t.co/oIbyp43EkK #InTheDark @WBG_Climate @WBG_Energy</t>
  </si>
  <si>
    <t>.@theCW  Why is it no one said how great the show #InTheDark starring Perry Mattfeld is? Why is it I've seen no ads for it and just stumbled on it on @netflix before bed now I'm bingeing Season 1. This show and actors are great. Where is the gret big buzz? Watch In The Dark!</t>
  </si>
  <si>
    <t>Watch #InTheDark. It's on Netflix/CW. I started on a whim because it looked borderline bonkers, but the credits show that Michael Showalter was attached. The show picked up, hooked me. Give it a try? https://t.co/DacGKn2hlr</t>
  </si>
  <si>
    <t>En train de regarder le replay de #VTEP. @VictorArtus dans #Inthedark c'est à mourir de rire ! _xD83D__xDE02__xD83D__xDE02__xD83D__xDE02_@Arthur_Officiel</t>
  </si>
  <si>
    <t>Yesssss #Inthedark . https://t.co/lKGcNrUmn1</t>
  </si>
  <si>
    <t>If anything happens to Pretzel I will be a complete wreck #InTheDark</t>
  </si>
  <si>
    <t>IN THE DARK: Dealing with a power outage at @FOX29philly because of a manhole fire and explosion. Waiting it out. #InTheDark https://t.co/VTG8pThQYU</t>
  </si>
  <si>
    <t>I’ve been watching #InTheDark since last night! It’s really good.</t>
  </si>
  <si>
    <t>Bruh, the accuracy. #InTheDark https://t.co/YBJ9niRwg0</t>
  </si>
  <si>
    <t>He made an impact. Thank you for watching this season of #InTheDark! Stream free tomorrow on The CW App. https://t.co/rgYAM98yuu</t>
  </si>
  <si>
    <t>BLESSING YOUR TIMELINE WITH SOME ABSOLUTELY STUNNING ART BECAUSE SEASON 1 OF #InTheDark IS NOW ON NETFLIX WOOHOO https://t.co/nQsKYEExAg</t>
  </si>
  <si>
    <t>listen.
the last 10 minutes of S2ep7 of #InTheDark will make you want to set fire to absolutely everything.
I'm taking my time with this podcast so as to not stroke out and die.</t>
  </si>
  <si>
    <t>Making plans to stay in bed all day. Stream free: https://t.co/9ZhoontXV9 #InTheDark https://t.co/YSmTwpZBaC</t>
  </si>
  <si>
    <t>Started watching #InTheDark again and it’s already thrown me for a loop.</t>
  </si>
  <si>
    <t>A tear might have fallen when she gave Murphy some of Tyson’s ashes. #InTheDark #ImNotCrying https://t.co/ZvephYO4gA</t>
  </si>
  <si>
    <t>Darnell needs to stop telling Nia everything _xD83E__xDD26__xD83C__xDFFE_‍♀️#InTheDark #CantTrustHer</t>
  </si>
  <si>
    <t>Jess’s girlfriend is mad annoying _xD83D__xDE44_#InTheDark</t>
  </si>
  <si>
    <t>Y’all is Murphy about to ruin this drug bust ????_xD83D__xDC40_#InTheDark https://t.co/DscZsqx33W</t>
  </si>
  <si>
    <t>Don’t do it Jess !!!!! #InTheDark https://t.co/VQsgPTHocp</t>
  </si>
  <si>
    <t>Gasp Nia’s out !!! #InTheDark</t>
  </si>
  <si>
    <t>Murphy and Dean !!!! I still don’t trust him though. #InTheDark https://t.co/Ob8DP01p9R</t>
  </si>
  <si>
    <t>I bet she’s meeting dean in this parking garage #InTheDark https://t.co/k9aE5DYacX</t>
  </si>
  <si>
    <t>I’ve suspected Dean since the first time I saw his house. Looked too expensive. #InTheDark</t>
  </si>
  <si>
    <t>Dean pretending to be all clean and innocent while he’s the dirty cop is the twist I didn’t expect. #InTheDark</t>
  </si>
  <si>
    <t>Dude the shows on #Netflix omg watch #InTheDark</t>
  </si>
  <si>
    <t>The emotional rollercoaster of this show...I just-
#InTheDark #1x11</t>
  </si>
  <si>
    <t>#InTheDark is fire _xD83D__xDC4F__xD83C__xDFFD__xD83D__xDC4F__xD83C__xDFFD_</t>
  </si>
  <si>
    <t>Hola @NetflixLAT falta mucho para que pongan #InTheDark ?</t>
  </si>
  <si>
    <t>In The Dark is such a good show!!! I really love it!!!_xD83E__xDD29_ #InTheDark</t>
  </si>
  <si>
    <t>In The Dark was soo good I watched it again!!  LOL!! #InTheDark</t>
  </si>
  <si>
    <t>Babygirl said I sat in foster care for 2 years cuz nobody wanted me
 Brotherman man replied you sat in foster care for 2 years because you were waiting for us. 
That shit was beautiful
#Inthedark</t>
  </si>
  <si>
    <t>Fuck you dean! #InTheDark https://t.co/RtvkNHXKnc</t>
  </si>
  <si>
    <t>Kind of obsessed with #InTheDark . One of my new favorite shows @CWInTheDark @perrymattfeld @CaseyDeidrick #brookemarkham @richsommer</t>
  </si>
  <si>
    <t>#IntheDark: Season 1, @Netflix. @PerryMattfeld as blind, bitchy heroine is spectacular. The plot is fabricated, but who cares? There will be another season. #thrillers #dirtycops</t>
  </si>
  <si>
    <t>I feel his pain. Somebody should call #inthedark. They will try to make the world believe he didn’t do it. https://t.co/DGGXatj316</t>
  </si>
  <si>
    <t>I know I’m late but one thing I don’t like is that the trains aren’t even right. Chicago doesn’t have trains like that. #inthedark #Netflix #doitright or #dontdoitatall</t>
  </si>
  <si>
    <t>Sábado con ese de Samantha Se la Sabritas_xD83D__xDE02_
.
#SABADO #Sabadosad #BuenSabado #selfieday #InTheDark #FANTASTICS #Samantha https://t.co/f2nXmrSTk2</t>
  </si>
  <si>
    <t>When you're warned that the person that rigged your #boat was #fired shortly thereafter, take it to heart. This is the anchor light plug.
#rust #yikes #ohnohedidnt #ohyeshedid #shocking #inthedark #unsafe #mrsfixit… https://t.co/sjYC2FvfAP</t>
  </si>
  <si>
    <t>just started #InTheDark on @netflix and i already love murphy so much</t>
  </si>
  <si>
    <t>Since I’m still shook and don’t yet know what to do with myself after finishing #InTheDark, I decided to rewatch some #TheGoodPlace and whoa I just realized why Darnell was so familiar. Hello, also Chidi’s best friend Uzo. @kestonjohn</t>
  </si>
  <si>
    <t>Omg Murphy _xD83D__xDE2D_ She used to ditch Pretzel because she hated having him around, and now they’re escaping and her first words are “Where’s Pretzel??” _xD83D__xDE2D__xD83D__xDC95_ 
#InTheDark #1x10</t>
  </si>
  <si>
    <t>JESS AND FELIX I’M DYING _xD83D__xDE02_
“Wow, I am so gay. I’m very, very gay.”
#InTheDark #1x10</t>
  </si>
  <si>
    <t>“Just row!”
Holy shit, this show is trying to end me. 
#InTheDark #1x10</t>
  </si>
  <si>
    <t>I've just finished watching S01E10 of In the Dark (2019)! #inthedark  #tvtime https://t.co/ru3tXpNbbN https://t.co/yYL9j4wRmg</t>
  </si>
  <si>
    <t>Of all the cars in the world, OF COURSE this is the one to pick her up. _xD83D__xDE02_
#InTheDark #1x11</t>
  </si>
  <si>
    <t>I can’t believe I’m on the finale already. What is this.
#InTheDark #1x12</t>
  </si>
  <si>
    <t>I've just finished watching S01E11 of In the Dark (2019)! #inthedark  #tvtime https://t.co/WLFYLiCZOX https://t.co/C5GXb4Uevk</t>
  </si>
  <si>
    <t>It’s so rare for a show to have actors where each one has chemistry with every other. _xD83D__xDC4F__xD83D__xDC4F_ #InTheDark</t>
  </si>
  <si>
    <t>“Are you okay??”
“Oww, my ass!!”
“It’s too bony.”
“Shut up!”
MY FAVS ARE BACK TOGETHER AGAIN _xD83D__xDC95_
#InTheDark #1x12</t>
  </si>
  <si>
    <t>OH MY HEART _xD83D__xDE2D_
Everyone is here for her birthday and this is beautiful _xD83D__xDC95_
#InTheDark #1x12</t>
  </si>
  <si>
    <t>NOOO I’m not ready to move on. I’m not ready to move on to Murphy and Dean. I can’t. But they’re so precious and I love them but NO I’M SO CONFLICTED
#InTheDark #1x12</t>
  </si>
  <si>
    <t>HOLY SHIT DEAN NO WHAT
#InTheDark #1x12</t>
  </si>
  <si>
    <t>THIS SHOW IS SO STRESSFUL
#InTheDark #1x13</t>
  </si>
  <si>
    <t>GOOD LORD PERRY HAS GORGEOUS EYES 
#InTheDark #1x13</t>
  </si>
  <si>
    <t>Felix wandering around in Joy’s coat is killing me. 
#InTheDark #1x13</t>
  </si>
  <si>
    <t>OH. MY. GOD.
#InTheDark #1x13</t>
  </si>
  <si>
    <t>THIS SHOW IS GIVING ME ANXIETY
#InTheDark #1x13</t>
  </si>
  <si>
    <t>What a mf ride this show was. _xD83D__xDC4F_
#InTheDark #1x13</t>
  </si>
  <si>
    <t>I've just finished watching S01E13 of In the Dark (2019)! #inthedark  #tvtime https://t.co/OpJqtyOw2M https://t.co/lN4fVohxpm</t>
  </si>
  <si>
    <t>I’m watching #InTheDark. I’m so sorry, @TheFienPrint.</t>
  </si>
  <si>
    <t>Been watching #InTheDark and dipping multigrain bread into balsamic vinaigrette all day long</t>
  </si>
  <si>
    <t>Binging #inthedark on #Netflix today... because I can, and @GregLaswell’s #girlsjustwanttohavefun cover starts playing in ep 5. I ❤️ it when I hear friends music getting shining moments on tv &amp;amp; in movies, because it means they’re getting paid for their craft. #fortheloveofmusic</t>
  </si>
  <si>
    <t>I know I'm wicked behind but my thoughts about #InTheDark episode 10 are up on https://t.co/G3x7Ku4jy6 now. Thoughts about this episode?</t>
  </si>
  <si>
    <t>Y’all need to watch #InTheDark on Netflix!!</t>
  </si>
  <si>
    <t>i wonder if they’re gonna make another season of #InTheDark</t>
  </si>
  <si>
    <t>In the Dark "The One That Got Away" (1.7) 
https://t.co/3gwtlGYxrq 
@TheCW @CWInTheDark
#InTheDark #TVtime #excellent #awesome https://t.co/QrwcURgK6u</t>
  </si>
  <si>
    <t>Just finished #InTheDark on #Netflix and @morganizzm (Felix) is so awkward and precious and adorable and must be protected at all costs.</t>
  </si>
  <si>
    <t>Currently watching “ #InTheDark ” on Netflix. It’s like if “Power” &amp;amp; “Nurse Jackie “ had a baby. I like it!</t>
  </si>
  <si>
    <t>currently binging: #InTheDark @netflix _xD83D__xDCFA_</t>
  </si>
  <si>
    <t>#InTheDark on @Netflix so far so good.</t>
  </si>
  <si>
    <t>@netflix and chilling_xD83E__xDD70_Here are a few of my recommendations _xD83D__xDC40_❤️_xD83D__xDE02__xD83D__xDE29__xD83D__xDE06__xD83E__xDD23__xD83D__xDE0E_#extremeengagement #blackprivilege #PointBlank #Charmed #FamilyReunion #InTheDark #instanthotel #SaturdayThoughts _xD83D__xDC78__xD83C__xDFFD__xD83E__xDD84__xD83D__xDCAB_❤️_xD83D__xDC8B_</t>
  </si>
  <si>
    <t>#IntheDark on #Netflix is good, but somebody needs to remind Murphy her character is blind. She looks everybody in the eye?</t>
  </si>
  <si>
    <t>Every time I go on Netflix, I find my show a whole three episodes ahead from where i left off.... _xD83E__xDD14_ who tf is in my shit! #InTheDark</t>
  </si>
  <si>
    <t>#InTheDark is too good ...sheesh</t>
  </si>
  <si>
    <t>#InTheDark has an awesome soundtrack_xD83C__xDFB5__xD83C__xDFB6_</t>
  </si>
  <si>
    <t>Wild show! #inthedark https://t.co/9rOYoYD8Fc</t>
  </si>
  <si>
    <t>@SailorGainz18 I just started it’s so good!!!! #InTheDark @CWInTheDark</t>
  </si>
  <si>
    <t>25 minutes into the second episode of #InTheDark , a new Netflix series , &amp;amp; i’ve declared it my new favorite show. the further i go the further right i am!!! HIGHEST RECCOMEND.</t>
  </si>
  <si>
    <t>@chl0bird It’s actually a CW show but YES IT IS SO GOOOOODD!!!!!!!! #InTheDark @CWInTheDark</t>
  </si>
  <si>
    <t>#InTheDark is fantastic. Love the complexity of Murphy.  Total different twist on drama.</t>
  </si>
  <si>
    <t>NEVER read twitter BEFORE u are done bingeing #InTheDark #dangit</t>
  </si>
  <si>
    <t>WOW!  There’s a Power Outage in NYC tonight. #NYCPowerOutage #ConEdison #SaturdayNight #InTheDark</t>
  </si>
  <si>
    <t>started watching #inthedark and was misled into believing this was a comedy but for every laugh it draws from me, it causes two sobbing fits</t>
  </si>
  <si>
    <t>@ianbremmer They should open the borders and let cities take care of the problem if they refuse to themselves and don’t have the capacity Then we’ll see who really cares #inthedark w/ no one noticing</t>
  </si>
  <si>
    <t>#InTheDark on #Netflix is some of the worst acting I’ve seen in a quite some time. _xD83D__xDE2C_</t>
  </si>
  <si>
    <t>murphy is a much better fit with the cop _xD83D__xDE0D_ #inthedark</t>
  </si>
  <si>
    <t>murphy is also fine as fuck #inthedark</t>
  </si>
  <si>
    <t>#inthedark definitely took a turn _xD83D__xDE2D__xD83D__xDE2D_</t>
  </si>
  <si>
    <t>Watching #InTheDark on Netflix.   It’s pretty good.</t>
  </si>
  <si>
    <t>I thought I liked #Inthedark but Murphy selfish af and stay drunk</t>
  </si>
  <si>
    <t>Yea, Murphy's character is a spoiled brat, it's passed annoying #IntheDark</t>
  </si>
  <si>
    <t>The detective is dating the dealer?!? But of course. #InTheDark</t>
  </si>
  <si>
    <t>I stumbled on #InTheDark but glad I did.</t>
  </si>
  <si>
    <t>She thought she was about to have sex with a man for the first time, and as soon as she saw his penis she was like "Oh nah, I'm gay gay. Can't do this." _xD83E__xDD23_ #InTheDark</t>
  </si>
  <si>
    <t>He has her rowing out here like Bird Box _xD83D__xDE29_ #InTheDark</t>
  </si>
  <si>
    <t>Of course I pick the weekend when New York suffers a massive blackout........ #inthedark #nycblackout https://t.co/ghKLLaaiQU</t>
  </si>
  <si>
    <t>she’s blind.... #inthedark</t>
  </si>
  <si>
    <t>Imagine being blind getting this much dick.... ugh her mind #Inthedark</t>
  </si>
  <si>
    <t>Murphy is such a complicated character #InTheDark</t>
  </si>
  <si>
    <t>Please Darnell, say it’s #InTheDark https://t.co/exInLHlCYX</t>
  </si>
  <si>
    <t>Dean, Dean, Dean _xD83E__xDD26__xD83C__xDFFE_‍♀️#InTheDark https://t.co/nOWmtcIdHF</t>
  </si>
  <si>
    <t>#InTheDark _xD83D__xDD25_@Atari_Jones 
https://t.co/y2PQLWVL0k</t>
  </si>
  <si>
    <t>#billysquier #inthedark #NYC #lilleejean https://t.co/MSm6dDQv12</t>
  </si>
  <si>
    <t>Again, if you aren’t adding #InTheDark to your list &amp;amp; binge watching, I do NOT know what you’re doing with your life. https://t.co/w2HJ8Umh6D</t>
  </si>
  <si>
    <t>@briandannelly Bravo! Season 1 was sooo good! A dark, suspenseful storyline with the perfect amount of comedic relief _xD83D__xDC4F__xD83C__xDFFD__xD83D__xDC4F__xD83C__xDFFD__xD83D__xDC4F__xD83C__xDFFD_. I hope there's a season 2! _xD83D__xDE01__xD83D__xDE01__xD83D__xDE01_ #InTheDark</t>
  </si>
  <si>
    <t>Watching #InTheDark on Netflix. First eps is pretty good so far..I feel a binge coming on _xD83D__xDC40_ https://t.co/HtZJJOdG50</t>
  </si>
  <si>
    <t>I randomly found #InTheDark on Netflix last night and I just finished it. I give it a 10/10, it was soo good!! It had so many twist I wasn’t expecting. We better get a S2.</t>
  </si>
  <si>
    <t>@CaseyDeidrick omg I just binged In The Dark! Amazing show... now I have a crush on Max _xD83D__xDE0D_ #Netflix #InTheDark #caseydeirick</t>
  </si>
  <si>
    <t>This #IntheDark show is sooo good! One of the most enjoyable shows I’ve seen episode after episode in a while!</t>
  </si>
  <si>
    <t>@musiccitymel @netflix Can I just say that Pretzel is the real MVP of this? All of this. #InTheDark #PretzelIsAnOG</t>
  </si>
  <si>
    <t>@musiccitymel Nope. That #InTheDark ending @netflix? Nope.</t>
  </si>
  <si>
    <t>Is anyone watching #InTheDark on @netflix? I have thoughts and I need to commiserate with others...</t>
  </si>
  <si>
    <t>OMG OMG OMG #InTheDark</t>
  </si>
  <si>
    <t>Oh. Snap. #InTheDark</t>
  </si>
  <si>
    <t>#netflix snapped again with this amazing fucking show. #InTheDark _xD83D__xDE4F__xD83C__xDFFD_</t>
  </si>
  <si>
    <t>#InTheDark is actually really good! Murphy is also fine as hell! So there’s that! Lol</t>
  </si>
  <si>
    <t>eating some 
                         !!!!!
r-r-r-             !
        r        n 
         a     e
            m
#inthedark :)</t>
  </si>
  <si>
    <t>Just finished #InTheDark and OMG!!  I did not see that coming. _xD83D__xDEA8_</t>
  </si>
  <si>
    <t>#InTheDark https://t.co/QBob3NY0XS</t>
  </si>
  <si>
    <t>#InTheDark was amazing.</t>
  </si>
  <si>
    <t>Started watching #InTheDark &amp;amp; i am loving it ! Murphy is such a great character!  The cast is fantastic &amp;amp; the story so  is unique!</t>
  </si>
  <si>
    <t>Lesbian: I’m glad I don’t have to worry about the pregnancy scare stuff. 
Straight friend: Thank you for flaunting your gay privilege. 
Lesbian: Any time. 
Seriously who wrote this script cause I love their interactions _xD83D__xDE02_
#InTheDark #Netflix</t>
  </si>
  <si>
    <t>Straight friend: Who wants to go to breakfast after a one night stand? 
Lesbian roommate: Lesbians! 
_xD83D__xDE02__xD83D__xDE02__xD83D__xDE02__xD83D__xDE02__xD83D__xDE02__xD83D__xDE02_
#InTheDark #Netflix</t>
  </si>
  <si>
    <t>#Inthedark “Netflix” is soooo good you guys have to watch it..</t>
  </si>
  <si>
    <t>If you haven’t watched #InTheDark , check it out!!</t>
  </si>
  <si>
    <t>This show ain't bad... Gonna be a binge watching and vision boarding all day kinda day _xD83E__xDD70_ #Niksen #InTheDark #VisionBoard #LazySunday #RestDay https://t.co/0b8Nho5b7Z</t>
  </si>
  <si>
    <t>@Somaya_Reece @netflix Check out this series I’m watching called #InTheDark  on @netflix really good!!</t>
  </si>
  <si>
    <t>Watching this series on @netflix #InTheDark .... great series !!</t>
  </si>
  <si>
    <t>Who’s watched the series #InTheDark on @netflix</t>
  </si>
  <si>
    <t>Have y’all ever watched #InTheDark on Netflix!? 
It’s a GREAT show, incredible plot, interesting story line &amp;amp; INCLUSIVE _xD83D__xDE4C__xD83C__xDFFE_</t>
  </si>
  <si>
    <t>I'm in love with Murphy Mason.
#InTheDark #Netflix</t>
  </si>
  <si>
    <t>He didn’t  kidnap Murphy ... he commandeered the service dog. 
#InTheDark</t>
  </si>
  <si>
    <t>@netflix is killing it, as usual. New favorites: #InTheDark and #BlownAway. Incredibly bingeable viewing!</t>
  </si>
  <si>
    <t>- This sex scene is so awkward bcus she just found out he killed her bestfriend #InTheDark .</t>
  </si>
  <si>
    <t>- Murphy a fucking savage ! She said “sex don’t mean anything to me, she just uses it to get what I want and I did” _xD83E__xDD23__xD83E__xDD23__xD83E__xDD23__xD83E__xDD23__xD83E__xDD23_ I’m dead asf !! #InTheDark</t>
  </si>
  <si>
    <t>@Halifax_RLFC @scottmurrell85 @InspireSFCentre @CalderdaleCol Do we have a team yet? #InTheDark</t>
  </si>
  <si>
    <t>The selfishness and disregard of this woman is disgusting. Is it supposed to be funny? #InTheDark</t>
  </si>
  <si>
    <t>Acabei de assistir ao S01E09 de In the Dark (2019) #inthedark  #tvtime https://t.co/N8lQkGWSSV https://t.co/7nBF8ExNc5</t>
  </si>
  <si>
    <t>Ummm, is it wrong to "borrow" orchid butterfly "hair" clips from a plant? Are BIG hair clips for tomatoes? Are plants where you "store" your clips? #kidding #inthedark    #askingforanorchid #orchids #orchid #sundayscaries #hairclips #hairstyle https://t.co/4vuP0UHZiO</t>
  </si>
  <si>
    <t>#InTheDark - This show is the worst.  Written by people who know nothing about what they’re writing about.  Couldn’t finish the first episode.  Don’t waste your time.  @netflix is such a crap shoot.  @TheCW, too.  Find a good book, go for a walk, try yoga._xD83E__xDD17_</t>
  </si>
  <si>
    <t>#inthedark - Can’t tell if this is supposed to be a poorly written drama or comedy.  Makes me want to claw my eyes out.  My wife is making me watch.  Don’t tell her I wrote this._xD83D__xDE31_ @netflix @thecw #netflix #thecw #whyidrink _xD83C__xDF78__xD83C__xDF7A__xD83E__xDD43__xD83C__xDF7B__xD83C__xDF79__xD83C__xDF77__xD83C__xDF7E__xD83E__xDD2A__xD83D__xDD2B_</t>
  </si>
  <si>
    <t>Trying to find opinions on #InTheDark from actual people who are blind. But apparently, Netflix didn't make it accessible to them. _xD83D__xDE2C_</t>
  </si>
  <si>
    <t>In The Dark is such a good show. In 2 days I’m already on the 5th episode _xD83D__xDE01_ #inthedark #netflix</t>
  </si>
  <si>
    <t>In The Dark on Netflix is GOOD. #InTheDark</t>
  </si>
  <si>
    <t>#InTheDark is a really good season  _xD83D__xDE0D__xD83D__xDE2B_#netflix @netflix</t>
  </si>
  <si>
    <t>“Who do you want me to call?” “Idk, I don’t know anyone’s number!” “No one?” “Sir, does it look like I have my life together!” _xD83D__xDE02__xD83D__xDC80__xD83D__xDE02__xD83D__xDC80__xD83D__xDE02__xD83D__xDC80_ I love Murph so much #inthedark</t>
  </si>
  <si>
    <t>oh Jess..no! #InTheDark</t>
  </si>
  <si>
    <t>Are they gonna show what really happened to Tyson??? #InTheDark</t>
  </si>
  <si>
    <t>Murphy getting on my nerves #InTheDark</t>
  </si>
  <si>
    <t>Hey @Soap_Hub! I've just started watching In The Dark &amp;amp; realized, finally after like 5 episodes, that it's starring the still very hot, Casey Deidrick, former Days alum, Chad Dimera. I had no idea! Mom kept saying he looks like Chad.. Again, still very hot_xD83D__xDE09_ 
#InTheDark
#DAYS</t>
  </si>
  <si>
    <t>Just finished #CloseToHome by @CaraHunterBooks _xD83D__xDCD6_ First book of the holiday and ⭐️⭐️⭐️⭐️⭐️ Will start #InTheDark tomorrow... hope it’s as good! _xD83E__xDD1E__xD83C__xDFFB_ https://t.co/p82uMjOmA8</t>
  </si>
  <si>
    <t>Everyone needs a _xD83E__xDD68_ #inthedark</t>
  </si>
  <si>
    <t>YG~ BRAZY #TrendingNow #trending #brazy #yg #InTheDark https://t.co/FMDNQcMPQC</t>
  </si>
  <si>
    <t>#17 #Polishing IN THE #Dark... Bongani, Miles + Julian Sketch - Funny #Plush Videos https://t.co/nRaWmtK6h9 
#Animals #Caught #Film #Giraffe #Hornpolishing #Horns #InTheDark #Lemur #Love #Monkey #Naughty #Riskay https://t.co/msJmR2j28N</t>
  </si>
  <si>
    <t>I finished #InTheDark last night and the way Tyson died was so much darker than I expected. I dropped a thug tear or two</t>
  </si>
  <si>
    <t>Murphy telling Max “don’t talk to my dog” cuz she’s mad at him is so me #InTheDark</t>
  </si>
  <si>
    <t>Wow, holy fucking shit! #InTheDark</t>
  </si>
  <si>
    <t>#InTheDark</t>
  </si>
  <si>
    <t>When Jules said, “We’re goin rogue.” 
#InTheDark https://t.co/pd2UwNmdHP</t>
  </si>
  <si>
    <t>Murphy is impossible. #InTheDark</t>
  </si>
  <si>
    <t>#InTheDark episode 6 was definitely a tear-jerker. This show is low-key depressing AF but I'm captivated.</t>
  </si>
  <si>
    <t>Hooked. #InTheDark</t>
  </si>
  <si>
    <t>I hate it when I’m watching a show and a character I love turns out to be the bad guy. Come on! #InTheDark https://t.co/VzCEY7kEvk</t>
  </si>
  <si>
    <t>Playlist::::: @LisaLisaLL77 #Featuring #CultJam ==Behind My Eyes    #BSide  @JanetJackson  #FOURTHGRADE1985  #HYPERKIDS #PLAYINGTAG #INTHEDARK _xD83D__xDD25__xD83D__xDD25__xD83D__xDD25__xD83D__xDD25__xD83D__xDD25__xD83D__xDD25__xD83D__xDD25__xD83D__xDD25__xD83D__xDD25__xD83D__xDD25__xD83D__xDD25__xD83D__xDD25__xD83D__xDD25__xD83D__xDD25__xD83D__xDD25__xD83D__xDD25__xD83D__xDD25__xD83D__xDD25__xD83D__xDD25__xD83D__xDD25__xD83D__xDD25__xD83D__xDD25__xD83D__xDD25__xD83D__xDD25__xD83D__xDD25__xD83D__xDD25__xD83D__xDD25__xD83D__xDD25__xD83D__xDD25__xD83D__xDD25__xD83D__xDD25__xD83D__xDD25__xD83D__xDD25__xD83D__xDD25__xD83D__xDD25__xD83D__xDD25__xD83D__xDD25__xD83D__xDD25__xD83D__xDD25__xD83D__xDD25__xD83D__xDD25__xD83D__xDD25__xD83D__xDD25__xD83D__xDD25__xD83D__xDD25__xD83D__xDD25_</t>
  </si>
  <si>
    <t>Watching #IntheDark on Netflix, when did this even air on tv?</t>
  </si>
  <si>
    <t>I don't actually like Murphy, I like everybody else more #InTheDark</t>
  </si>
  <si>
    <t>Watching the finale, this show really pissed me off, I hope there's no second season #IntheDark</t>
  </si>
  <si>
    <t>I am in love with @netflix’s show #InTheDark. I feel like there’s a twist coming that I won’t be able to predict.</t>
  </si>
  <si>
    <t>If Jess wasn't gay I'd totally ship her and Felix. #InTheDark</t>
  </si>
  <si>
    <t>Ew Dean is week #InTheDark</t>
  </si>
  <si>
    <t>Patty Mattfeld looks a lot like Jennifer Aniston and it’s driving me crazy. #InTheDark</t>
  </si>
  <si>
    <t>Starting #InTheDark, because Casey Deidrick.</t>
  </si>
  <si>
    <t>She still has a long way to go. #InTheDark has been renewed for Season 2! https://t.co/VSk8oCi9Sn</t>
  </si>
  <si>
    <t>i like Murphy but she don’t know when to stfu &amp;amp; she’s so stubborn. #InTheDark</t>
  </si>
  <si>
    <t>the detective that’s screwing darnell is annoying like girl he not even cute, lock him up &amp;amp; stop trying to protect him. he’s a grown man that make his own decisions.  #InTheDark</t>
  </si>
  <si>
    <t>Wasn’t sure about @CWInTheDark but after the period moment, I’m all in with this show. Murphy is such a perfectly flawed character! I love her! @perrymattfeld #InTheDark</t>
  </si>
  <si>
    <t>#InTheDark is _xD83D__xDE02__xD83D__xDE02__xD83D__xDE02_
#girlfriendplease</t>
  </si>
  <si>
    <t>Tyson and Murphy’s relationship flashbacks are killing me _xD83D__xDE22_ #InTheDark</t>
  </si>
  <si>
    <t>@netflix #InTheDark is a must watch series!!!! #Netflix #InTheDark</t>
  </si>
  <si>
    <t>“Don’t laugh at me but I googled how to show a blind person a new space” 
- Max (from #InTheDark) _xD83D__xDE0A_ my heart❤️ he treats Murphy (his blind gf) so well!</t>
  </si>
  <si>
    <t>#InTheDark needs an audio description on netflix! it sucks to see this show lacking in an area of accessibility, especially when the show's about blindness!!</t>
  </si>
  <si>
    <t>Is Tyson alive or not?! #InTheDark</t>
  </si>
  <si>
    <t>#netflix #inthedark</t>
  </si>
  <si>
    <t>@CWInTheDark Does anybody know what happened to Pretzel at the end of season 1? #inthedark</t>
  </si>
  <si>
    <t>Cooking lunch and watching this show #InTheDark</t>
  </si>
  <si>
    <t>This show is everything #InTheDark</t>
  </si>
  <si>
    <t>SHE WAS RIGHT ALL ALONG YOU TRICK ASS BITCHES!!!!!!! #inthedark</t>
  </si>
  <si>
    <t>tyson’s dad is trash #inthedark</t>
  </si>
  <si>
    <t>murphy is so toxic, we need an IN DEPTH background story #inthedark</t>
  </si>
  <si>
    <t>murphy has the best friends ever _xD83D__xDE2D_ jess and tyson!! #inthedark</t>
  </si>
  <si>
    <t>darnell is a waste! #inthedark</t>
  </si>
  <si>
    <t>wesley needs to die, regardless if he killed tyson or not! #inthedark</t>
  </si>
  <si>
    <t>why are the high school crushes always called billy ☹️ #inthedark</t>
  </si>
  <si>
    <t>wesley got bailed out _xD83D__xDE2C_ murphy... #inthedark https://t.co/t1gzLiRZKR</t>
  </si>
  <si>
    <t>chloe is being so cute with this little boy in her granny outfit _xD83E__xDD17_ #inthedark</t>
  </si>
  <si>
    <t>wesley the wasteman stole murphy and chloe!!! he’s got to die. #inthedark</t>
  </si>
  <si>
    <t>who does max think he is snatching jess’s phone out her hand? motherfucker _xD83E__xDD2C_ #inthedark</t>
  </si>
  <si>
    <t>fuck sakes _xD83D__xDE02_ now jess has a body in her boot!! #inthedark</t>
  </si>
  <si>
    <t>wesley is deceased? show me the proof!! #inthedark</t>
  </si>
  <si>
    <t>did tyson’s dad kill him? it wouldn’t be a stretch since his other family has no idea tyson even existed and it’s funny how tyson ended up dead after turing up on his doorstep _xD83D__xDC40__xD83E__xDD28__xD83E__xDD14_ #inthedark</t>
  </si>
  <si>
    <t>does max not have a fucking home of his own? always in murphy’s bed and then he just pissed in their sink!!!! i hate him. #inthedark</t>
  </si>
  <si>
    <t>felix is absolutely a prick! #inthedark</t>
  </si>
  <si>
    <t>they need to just have jess tell the truth and maybe just take out the part where those idiots put him in the boot! #inthedark</t>
  </si>
  <si>
    <t>max and darnell are such idiots! idiot criminals. #inthedark</t>
  </si>
  <si>
    <t>“dean doesn’t think you’re tyson’s other killer” shzhansndjbzbs shut your damn mouth #inthedark</t>
  </si>
  <si>
    <t>jess don’t you have a girlfriend _xD83E__xDD28_ what the fuck did you doooooooo! murphy come get your friend _xD83D__xDDE3_ #inthedark</t>
  </si>
  <si>
    <t>murphy and jess _xD83D__xDE02__xD83D__xDE02_ these two idiots #inthedark</t>
  </si>
  <si>
    <t>jess needs to tell her gf she cheated and then tell murphy about tyson’s second killer! she’s not made to keep big ass secrets like thissssss #inthedark</t>
  </si>
  <si>
    <t>_xD83D__xDE02_ now murphy is being forced to work! it’s what’s she’s needs and deserves. #inthedark</t>
  </si>
  <si>
    <t>max you know who murphy is! why did your dumbass expect her to change and you barely even know her anyway you nutfuck! it’s been a week max. #inthedark</t>
  </si>
  <si>
    <t>100% darnell could have killed tyson _xD83E__xDD37__xD83C__xDFFE_‍♀️ he’s foolish #inthedark</t>
  </si>
  <si>
    <t>murphy needs to break up with max _xD83E__xDD37__xD83C__xDFFE_‍♀️ #inthedark</t>
  </si>
  <si>
    <t>jess break up with this girl! why so many hashtags you weirdo. #inthedark</t>
  </si>
  <si>
    <t>so she’s gonna warn darnell? this police lady is trash! #inthedark</t>
  </si>
  <si>
    <t>lock max up! #inthedark</t>
  </si>
  <si>
    <t>the police lady is fucking stupid #inthedark</t>
  </si>
  <si>
    <t>fucking max now has murphy on the run with him! i hate him so much. #inthedark</t>
  </si>
  <si>
    <t>max truly has no sense! murphy needs to never speak to this prick ever again. #inthedark</t>
  </si>
  <si>
    <t>max hurt his shoulder but he’s still using the same injured hand to eat? throw him in the lake. #inthedark</t>
  </si>
  <si>
    <t>how is max trying to turn this around on murphy? he is 100% a twat! never talk to this man again murphy!!!! #inthedark</t>
  </si>
  <si>
    <t>murphy wyd? ☹️ #inthedark</t>
  </si>
  <si>
    <t>max has to die, i really can’t believe he got murphy into this shit. #inthedark</t>
  </si>
  <si>
    <t>jessssssssssssss _xD83D__xDE2D_ #inthedark</t>
  </si>
  <si>
    <t>max is alive _xD83E__xDD2C_ #inthedark</t>
  </si>
  <si>
    <t>murphy is a shit friend #inthedark</t>
  </si>
  <si>
    <t>so max’s mother was a fucked up mess? still don’t care about max _xD83D__xDE34_ #inthedark</t>
  </si>
  <si>
    <t>we better not see max ever again! she better not pop up in season two the twat. #inthedark</t>
  </si>
  <si>
    <t>this is a much needed talk between jess and murphy! murphy is a damn mess. #inthedark</t>
  </si>
  <si>
    <t>murphy needs to make things right with jess because there’s only so much felix i can take! i need the codependent sisters back _xD83D__xDDE3_ #inthedark</t>
  </si>
  <si>
    <t>nia’s trying to hurt murphy so i guess she too has to die #inthedark</t>
  </si>
  <si>
    <t>i’m not opposed to murphy and dean... #inthedark</t>
  </si>
  <si>
    <t>let me find out it’s dean!!!!! #inthedark</t>
  </si>
  <si>
    <t>wow bitch! dean i was rooting for you _xD83E__xDD2C_ now he has to die!!!! #inthedark</t>
  </si>
  <si>
    <t>you sent murphy a letter _xD83E__xDD14_ mate what? #inthedark</t>
  </si>
  <si>
    <t>_xD83D__xDE02_ jess is for the criminal shits now? #inthedark</t>
  </si>
  <si>
    <t>murphy can’t catch a break ffs #inthedark</t>
  </si>
  <si>
    <t>lawd nia is letting them have the money _xD83D__xDE29_ she’s defo gonna say they “owe” her or some shit #inthedark</t>
  </si>
  <si>
    <t>oh man murphy _xD83D__xDE14_☹️ dean is wicked!! he has to die now. #inthedark</t>
  </si>
  <si>
    <t>now he’s bawling on murphy? this man is truly wicked! off with his damn head! #inthedark</t>
  </si>
  <si>
    <t>if this man doesn’t die i’ll be pissed! #inthedark</t>
  </si>
  <si>
    <t>nia fuck off! #inthedark</t>
  </si>
  <si>
    <t>only finished #inthedark friday and i’m ready to rewatch! i love murphy’s problematic ass _xD83D__xDE29_ when is season 2!?!</t>
  </si>
  <si>
    <t>#InTheDark is the best show to binge after #StrangerThings</t>
  </si>
  <si>
    <t>She set her dad up with a prostitue hahahahahahahahahah #inthedark</t>
  </si>
  <si>
    <t>#InTheDark trending and I'm  like "HOLY CRAP BILLY SQUIRE IS MAKING A COMEBACK!"
But alas ...</t>
  </si>
  <si>
    <t>Loving #Inthedark on @netflix ! Murphy, Jess, Felix, Max...even Darnell. And I love the flashbacks of Murphy with Tyson. ❤_xD83D__xDE4C_</t>
  </si>
  <si>
    <t>Can't be good when your lover calls out `oh mommy` at that certain moment. #InTheDark</t>
  </si>
  <si>
    <t>Y’all need to watch #InTheDark is soo clever!! https://t.co/QWHR5dSmQq</t>
  </si>
  <si>
    <t>#InTheDark is an interesting #TV show. Kinda like it.</t>
  </si>
  <si>
    <t>@CWInTheDark I seriously need to give y’all your well deserved props! This show is riveting, compelling, and the first show in a REALLY long time where I wasn’t able to predict the outcome! I can’t wait for season 2! @TheCW you have a good one, keep it!!! #InTheDark https://t.co/uC3qWmL7dG</t>
  </si>
  <si>
    <t>New show on Netflix #InTheDark from @TheCW and OH MY GOSH! I’m obsessed. Soooo good @perrymattfeld is amazing!!! I love this show.</t>
  </si>
  <si>
    <t>I want to like @netflix #InTheDark but holy _xD83D__xDCA9_ the main character is beyond insane and obnoxious</t>
  </si>
  <si>
    <t>#InTheDark on Netflix is _xD83D__xDD25__xD83D__xDD25__xD83D__xDD25_</t>
  </si>
  <si>
    <t>@MollyBOfficial you have to watch #Inthedark on Netflix if you haven’t already. It’s so good!</t>
  </si>
  <si>
    <t>#Inthedark is my new obsession</t>
  </si>
  <si>
    <t>truly #InTheDark is the best show of this season! its comedy is hilarious and its mystery ends with a twist i never saw coming! bravo @CWInTheDark! oh and @perrymattfeld is gorgeous and a fantastic actress in how well she embodies murphy! and the supporting cast just as amazing!</t>
  </si>
  <si>
    <t>#InTheDark I gave it until EP4 with just 11min left.. I can’t even finish it. Its just not working out.</t>
  </si>
  <si>
    <t>#InTheDark is a masterpiece. 
Just hands down an excellent show and I honestly cant wait for a season 2! https://t.co/bXiWOqFAOk</t>
  </si>
  <si>
    <t>#InTheDark is a big ol mindfuck and I love it. So glad @netflix picked it up!</t>
  </si>
  <si>
    <t>I was gonna finish binging #InTheDark tonight. Instead I’m typing a paper for my mother. I didn’t sign up for this _xD83D__xDE12__xD83D__xDE02_</t>
  </si>
  <si>
    <t>#InTheDark Chelsea saying Dean is “one of the good ones” https://t.co/twmOcm2bHw</t>
  </si>
  <si>
    <t>@perrymattfeld Thank you for your outstanding work on #InTheDark. I’m super sad now that I’m done with the first season. Binging a show makes you feel like you know the characters. I will miss my new friends Murphy &amp;amp; Jess until season two.</t>
  </si>
  <si>
    <t>Crushing toooooo hard on @perrymattfeld _xD83D__xDE0D_ If you haven’t seen #InTheDark yet then you’re missing out!</t>
  </si>
  <si>
    <t>@AlexandraPark1 I screamed when I saw you on #InTheDark I missed you !!</t>
  </si>
  <si>
    <t>I'm completely obsessed with the show #InTheDark go watch it ! @Netflix does it again !</t>
  </si>
  <si>
    <t>NEEEEEEDDD MORE #InTheDark</t>
  </si>
  <si>
    <t>Just saw a dude ask for consent in the Netflix show #InTheDark, it was super wholesome &amp;amp; a GREAT example of how asking for consent doesn’t ruin the mood. Remember to get #consent, folks.</t>
  </si>
  <si>
    <t>#InTheDark is actually a really good show on netflix! It's only 1 season but definitely worth a watch</t>
  </si>
  <si>
    <t>Watching #InTheDark and it dawned on me that #PerryMattfield could easily play #MelanieScorfano's sister in a show/movie. 
Serving it up on a platter, here. https://t.co/ImBKsxG6an</t>
  </si>
  <si>
    <t>Fuck Murphy she’s being an asshole make the show about Max #InTheDark</t>
  </si>
  <si>
    <t>#InTheDark is a good show</t>
  </si>
  <si>
    <t>Dean was seriously really cool about his partner dating Darnell. She’s breaking sooooo many rules but I find myself rooting for them. I thought it was all over when she arrested him in the elevator but luckily they managed to get out of that. #InTheDark</t>
  </si>
  <si>
    <t>Jules is gonna get killed if she doesn’t play it right. #InTheDark</t>
  </si>
  <si>
    <t>Oml is Dean on the take???? Tell me sweet Dean isn’t a dirty cop!!!! #InTheDark</t>
  </si>
  <si>
    <t>Yoooo they zapped Jules so fast it even scared me! Lmaoooo got me in here jumping! They gonna kill her &amp;amp; pet the cat afterwards like how messed up is that! #InTheDark</t>
  </si>
  <si>
    <t>I am cracking up lmaooooooo Dean really think he putting in work back there _xD83D__xDE02__xD83D__xDE02__xD83D__xDE02__xD83D__xDE02__xD83D__xDE02__xD83D__xDE02__xD83D__xDE02__xD83D__xDE02__xD83D__xDE02__xD83D__xDE02__xD83D__xDE02__xD83D__xDE02__xD83D__xDE02_ #InTheDark</t>
  </si>
  <si>
    <t>Dean &amp;amp; Murphy is quite possibly the quickest beginning/ending of relationship I’ve ever shipped. One episode _xD83D__xDE02_ #InTheDark</t>
  </si>
  <si>
    <t>Dean didn’t have to kill Tyson. He chose to. Coward. Psycho. #InTheDark</t>
  </si>
  <si>
    <t>What did Nia give Murphy at the end of the season finale episode? #InTheDark</t>
  </si>
  <si>
    <t>What is Darnell gonna do when he gets out and finds out Jules is dead? After the initial shock about Dean, I’m realizing they left us with a lot of questions #InTheDark</t>
  </si>
  <si>
    <t>I just binged watched #InTheDark on Netflix it’s so good I can’t wait to watch season 2 _xD83D__xDC4D__xD83C__xDFFC__xD83D__xDCFA_</t>
  </si>
  <si>
    <t>Why Dean why?! #InTheDark https://t.co/RtYfmoHIY0</t>
  </si>
  <si>
    <t>Watching #InTheDark _xD83D__xDE2D__xD83D__xDE2D__xD83D__xDE2D__xD83D__xDE2D_ Why Tyson gotta die.</t>
  </si>
  <si>
    <t>Murphy a thot #InTheDark</t>
  </si>
  <si>
    <t>Air #pollution from coal-powered plants contributed to 82,900 deaths across #India in 2015. Here are solutions that will improve access to reliable #electricity, curb costs, and keep the air and environment cleaner: https://t.co/KrQhPUEqER #InTheDark @WBG_Climate @WBG_Energy</t>
  </si>
  <si>
    <t>#InTheDark is sooo good</t>
  </si>
  <si>
    <t>i’m only on episode 2 and i then cried and i just really wanna know wat happened to tyson _xD83E__xDD7A_ #InTheDark</t>
  </si>
  <si>
    <t>dang man the funeral scene was soo emotional #InTheDark</t>
  </si>
  <si>
    <t>yea after this episode i officially hate jess _xD83D__xDE12__xD83D__xDE12__xD83D__xDE12_ #InTheDark</t>
  </si>
  <si>
    <t>damn you max _xD83E__xDD2C__xD83E__xDD2F_ #InTheDark</t>
  </si>
  <si>
    <t>Murphy from #InTheDark is so beautiful</t>
  </si>
  <si>
    <t>finally got to watch in the dark &amp;amp; I’ve got to say it was amazing &amp;amp; I cried all day. Never seen a character so accurately like myself in such a while. Also, as a teacher of visually impaired I’ve got to say they did an excellent job. PS please bring back Max, thanks. #InTheDark</t>
  </si>
  <si>
    <t>#InTheDark is actually pretty good_xD83D__xDC4C__xD83C__xDFFE_ #Netflix</t>
  </si>
  <si>
    <t>Watching #InTheDark and I’m on the first episode and I’m hooked!</t>
  </si>
  <si>
    <t>@OhHeyDJ The show #InTheDark on Netflix - well it's actually a CW show but I discovered it ok Netflix after the season already aired haha</t>
  </si>
  <si>
    <t>I’m officially hooked on #InTheDark on Netflix. Already done with season one and ready for season two. Also, I fully expect a Pretzel spin-off. https://t.co/Dg1kGNIptd</t>
  </si>
  <si>
    <t>I’m starting #InTheDark</t>
  </si>
  <si>
    <t>Okay so I love Murphy &amp;amp; Jess already _xD83E__xDD23_ #InTheDark</t>
  </si>
  <si>
    <t>Okay #InTheDark is sooooo good!</t>
  </si>
  <si>
    <t>EVERYONE needs a Jess in their life! _xD83D__xDC9A_ #InTheDark</t>
  </si>
  <si>
    <t>Max in those sweatpants tho _xD83D__xDC40_ #InTheDark</t>
  </si>
  <si>
    <t>Sorry but the thirst jumped out _xD83E__xDD37__xD83C__xDFFB_‍♂️ #InTheDark</t>
  </si>
  <si>
    <t>I didn’t like Dean at all but he definitely redeemed himself with this party _xD83E__xDD70_ #InTheDark</t>
  </si>
  <si>
    <t>&amp;amp; then they became a thing.. I- #InTheDark</t>
  </si>
  <si>
    <t>YOOOOOOOO _xD83D__xDE33_ #InTheDark</t>
  </si>
  <si>
    <t>Just like that, he’s back to being TRASH! I knew I should’ve followed my instinct from jump.. I’m a _xD83E__xDD21_ #InTheDark https://t.co/F4INTiYl2l</t>
  </si>
  <si>
    <t>Murphy can’t stay out of trouble to save ha life _xD83D__xDE2D__xD83D__xDE2D__xD83D__xDE29_ SIS #InTheDark</t>
  </si>
  <si>
    <t>I knew Jules was shady but she ain’t have to go out like that _xD83E__xDD74__xD83E__xDD74__xD83E__xDD74_ #InTheDark</t>
  </si>
  <si>
    <t>This last episode is WILDDDD _xD83D__xDE29_ #InTheDark</t>
  </si>
  <si>
    <t>FCK DEAN FOREVER _xD83D__xDDE3__xD83D__xDDE3__xD83D__xDDE3_ #InTheDark</t>
  </si>
  <si>
    <t>OMGGGG _xD83D__xDE33__xD83D__xDE33__xD83D__xDE33_ #InTheDark</t>
  </si>
  <si>
    <t>My good sis Murphy PULLED THRUUU _xD83D__xDC4F__xD83C__xDFFC_
#InTheDark</t>
  </si>
  <si>
    <t>Nia is all about her business _xD83D__xDE2D_ #InTheDark</t>
  </si>
  <si>
    <t>So I just finished #InTheDark AND GIRL! 
Y’all have to check it out. Also S2 is a MUST!!</t>
  </si>
  <si>
    <t>What I do know is Murphy better get Felix &amp;amp; Jess beautiful fruit baskets after all of this #InTheDark</t>
  </si>
  <si>
    <t>One more thing, Max can ONLY comeback for S2 if he’s wearing those sweats _xD83E__xDD37__xD83C__xDFFB_‍♂️ Nonnegotiable #InTheDark</t>
  </si>
  <si>
    <t>On episode 4 of @CWInTheDark on @netflix and am hooked. Also @CaseyDeidrick _xD83D__xDE0D_ #InTheDark https://t.co/11eXDOeTr7</t>
  </si>
  <si>
    <t>From @CaseyDeidrick IG stories. #InTheDark is trending on Netflix! _xD83D__xDC4F_ Woohoo _xD83C__xDF89_ https://t.co/gVdxBkwjCe</t>
  </si>
  <si>
    <t>Can't stop watching #InTheDark on Netflix!! Completely hooked!</t>
  </si>
  <si>
    <t>#inthedark why tf did they decide to make dean a POS I actually liked him_xD83D__xDE2D__xD83D__xDE2D__xD83D__xDE2D_soooo irritating ugh</t>
  </si>
  <si>
    <t>"Sweden Is At War" _xD83C__xDDF8__xD83C__xDDEA_ https://t.co/jYihbnFqfl #America
#Muslim #Afghanistan 
#Sweden #Swedish #SwedishHouseMafia #GloboNews #Islam #InTheDark #German #Gujarat #14Juillet2019 #TrumpIsARacist #MAGA #mondaythoughts #MondayMotivation #MondayMorning #MondayBlogs #WorldCup2019Final</t>
  </si>
  <si>
    <t>I LIKE MY BITCHES DARK _xD83D__xDE02__xD83D__xDD7A__xD83C__xDFFD_ tell me YG ain’t tip _xD83D__xDC80_ #INTHEDARK https://t.co/TGMz7rUKhu</t>
  </si>
  <si>
    <t>So, I was thinking nia was gonna be chill with the money thing because, ya know, she got her family off for a murder he was being framed for and caught her nephews murderer. But, nope! If they haven't used that money, yet. Give it back!  #inthedark</t>
  </si>
  <si>
    <t>I wonder what people who are blind think about the entitled, self loathing, overly dependent characteristics they gave Murphy.  #inthedark</t>
  </si>
  <si>
    <t>Binged #InTheDark this weekend and I loved every second of it. I cannot wait for season two!</t>
  </si>
  <si>
    <t>Hi @nhs_pensions you said you’d confirm scheme pays q within 20 days (by 12/7); called today, you said:
“1,2,3.... 20 not till tomorrow cos we entered your request 3d later”
“Will I get an answer tomorrow?”
“Maybe; Don’t know”
Really? #InTheDark 
@goldstone_tony @hall_nhs</t>
  </si>
  <si>
    <t>I've just watched episode S01E05 of In the Dark (2019)! #inthedark  #tvtime https://t.co/fx5tZaQzuk https://t.co/j1X0WgnyQV</t>
  </si>
  <si>
    <t>I hate that Murphy Mason is basically me except like blind and without a kid. #InTheDark</t>
  </si>
  <si>
    <t>#InTheDark on Netflix...You’re welcome!</t>
  </si>
  <si>
    <t>So this is unsettling, especially after seeing a TV ad last night while watching King of Queens in which my electricity provider here in Texas, Reliant, was trying to get customers to sign up via -- you guessed it -- Google. #InTheDark https://t.co/UNAcbH4DF1</t>
  </si>
  <si>
    <t>#inthedark on #netflix is good af &amp;amp;’ hilarious _xD83D__xDE02_</t>
  </si>
  <si>
    <t>#inthedark good series</t>
  </si>
  <si>
    <t>تشاهد الليلة حلقة جديدة من هذه السلسلة على قناة المسلسلات رقم 151
A new episode of #InTheDark tonight on channel 151! #beINSeries https://t.co/KT1njlo697</t>
  </si>
  <si>
    <t>Back to the beginning. Stream free: https://t.co/9ZhoonLzjJ #InTheDark https://t.co/3xoKVfQ1RX</t>
  </si>
  <si>
    <t>Yoh Murphey #InTheDark</t>
  </si>
  <si>
    <t>Ho beccato #InTheDark mini serie mi informerò sui libri da cui hanno tratto la serie ed il loro autore  #MarkBillingham</t>
  </si>
  <si>
    <t>@netflix Starting watching #InTheDark lastnight. #Amazing_xD83D__xDC4D_ #binge #bingewatcherproblems Highly recommend_xD83D__xDC4F__xD83D__xDC4F_</t>
  </si>
  <si>
    <t>@cspan Apparently CSpan followers are too busy to read the Presidents actual tweet. #Inthedark</t>
  </si>
  <si>
    <t>So anyone watching #InTheDark squicked out by the finale? Aren't we past stories with women forced into sex to fool or escape dangerous men? The show lost a lot of it's meager charm as it progressed, ending in an atonal finale for me.</t>
  </si>
  <si>
    <t>@CoolHandLukette Yes, the final episode of the season ended on a very sour note and pissed me off as a viewer. #InTheDark</t>
  </si>
  <si>
    <t>Watching #InTheDark on Netflix &amp;amp; it’s actually good. _xD83D__xDE43_</t>
  </si>
  <si>
    <t>Just finished watching season 1 of #NetflixOrginals #InTheDark I can’t wait for Season 2 #WorthWatching</t>
  </si>
  <si>
    <t>Just finished #InTheDark... man! I like that show</t>
  </si>
  <si>
    <t>Rewatching #InTheDark with my bestie</t>
  </si>
  <si>
    <t>How was your weekend??? #NiaDontPlay #inthedark #binge #netflix https://t.co/Ptg0rLBfUJ</t>
  </si>
  <si>
    <t>#InTheDark  is actually really good.</t>
  </si>
  <si>
    <t>Both were responded by the same person with the same templated responses and #awful service. I emailed to continue the discussion but was ignored time after time and left me #InTheDark on how to resolve my problem.</t>
  </si>
  <si>
    <t>Must watch "In The Dark " on Netflix super cool show !!!! #InTheDark @CWInTheDark https://t.co/D5WthZozPg</t>
  </si>
  <si>
    <t>I just realized @CWInTheDark is on Netflix soooo I guess that’s what I’ll be spending my night doing #InTheDark</t>
  </si>
  <si>
    <t>Murphy referring to Max’s apartment as “home” then them saying I love you _xD83D__xDE2D__xD83E__xDD7A_❤️ are y’all trying to kill me @CWInTheDark #InTheDark</t>
  </si>
  <si>
    <t>https://drive.google.com/file/d/1lvlMXoEnhmJj7UaI4OIugiFjYxT3k1Rx/view</t>
  </si>
  <si>
    <t>https://distrokid.com/hyperfollow/shatheflash/in-the-dark</t>
  </si>
  <si>
    <t>http://smarturl.it/Camila_DSPs#9D</t>
  </si>
  <si>
    <t>https://podcasts.apple.com/us/podcast/in-the-dark/id1148175292?i=1000419954033</t>
  </si>
  <si>
    <t>https://tvline.com/2019/05/23/in-the-dark-renewed-season-2-perry-mattfeld-interview/</t>
  </si>
  <si>
    <t>https://twitter.com/calmviolets/status/1149883376855392262</t>
  </si>
  <si>
    <t>https://twitter.com/calmviolets/status/1149765757695344640</t>
  </si>
  <si>
    <t>https://twitter.com/ilovequeenb/status/1149542132555771904</t>
  </si>
  <si>
    <t>http://go.cwtv.com/ITDtw</t>
  </si>
  <si>
    <t>https://twitter.com/shonrp2/status/1149778791193092097</t>
  </si>
  <si>
    <t>https://www.instagram.com/p/Bz3wOfQgE7D/?igshid=10rnf6ize2ydj</t>
  </si>
  <si>
    <t>https://tvtime.com/r/16hhf</t>
  </si>
  <si>
    <t>https://tvtime.com/r/16hyi</t>
  </si>
  <si>
    <t>https://tvtime.com/r/16idw</t>
  </si>
  <si>
    <t>http://mirandaleeoakley.com</t>
  </si>
  <si>
    <t>https://www.yidio.com/show/in-the-dark/season-1/episode-7/links.html</t>
  </si>
  <si>
    <t>https://soundcloud.com/atarijones/02-in-the-dark</t>
  </si>
  <si>
    <t>https://twitter.com/NewsHour/status/1150234481086873600</t>
  </si>
  <si>
    <t>https://twitter.com/hypegurls/status/1150302855183683584</t>
  </si>
  <si>
    <t>https://www.instagram.com/p/Bz5LbpUHoRE/?igshid=sofcmqtwad2o</t>
  </si>
  <si>
    <t>http://wrld.bg/60zo30nx3Tg</t>
  </si>
  <si>
    <t>https://tvtime.com/r/16m5a</t>
  </si>
  <si>
    <t>https://www.youtube.com/watch?v=b-hOWJbBAlM</t>
  </si>
  <si>
    <t>https://twitter.com/tvbingequeen/status/1149574680845549569</t>
  </si>
  <si>
    <t>https://twitter.com/burn1central/status/1150179351431979009</t>
  </si>
  <si>
    <t>https://www.zerohedge.com/news/2019-07-14/sweden-war</t>
  </si>
  <si>
    <t>https://tvtime.com/r/16qXk</t>
  </si>
  <si>
    <t>https://www.foxnews.com/tech/peter-thiel-says-fbi-cia-should-investigate-if-chinese-intelligence-infiltrated-google-report#</t>
  </si>
  <si>
    <t>https://twitter.com/briandannelly/status/1149581427152785409</t>
  </si>
  <si>
    <t>google.com</t>
  </si>
  <si>
    <t>distrokid.com</t>
  </si>
  <si>
    <t>smarturl.it</t>
  </si>
  <si>
    <t>apple.com</t>
  </si>
  <si>
    <t>tvline.com</t>
  </si>
  <si>
    <t>twitter.com</t>
  </si>
  <si>
    <t>cwtv.com</t>
  </si>
  <si>
    <t>instagram.com</t>
  </si>
  <si>
    <t>tvtime.com</t>
  </si>
  <si>
    <t>mirandaleeoakley.com</t>
  </si>
  <si>
    <t>yidio.com</t>
  </si>
  <si>
    <t>soundcloud.com</t>
  </si>
  <si>
    <t>wrld.bg</t>
  </si>
  <si>
    <t>youtube.com</t>
  </si>
  <si>
    <t>zerohedge.com</t>
  </si>
  <si>
    <t>foxnews.com</t>
  </si>
  <si>
    <t>inthedark</t>
  </si>
  <si>
    <t>screammtv inthedark insatiable struckbylightning saved sweetvicious zombiebasement</t>
  </si>
  <si>
    <t>screammtv inthedark insatiable</t>
  </si>
  <si>
    <t>yg inthedark dance hiphop cali losangeles</t>
  </si>
  <si>
    <t>inthedark netflix</t>
  </si>
  <si>
    <t>castingcall inthedark blind visuallyimpaired blindnewworld</t>
  </si>
  <si>
    <t>castingcall inthedark blind visuallyimpaired</t>
  </si>
  <si>
    <t>inthedark sayconsengbloh</t>
  </si>
  <si>
    <t>toohard inthedark sha</t>
  </si>
  <si>
    <t>inthedark 5daysuntilcamila</t>
  </si>
  <si>
    <t>miamimarketing inboundmarketing coreyconsulting advertising marketing inthedark business wink</t>
  </si>
  <si>
    <t>inthedark vtep</t>
  </si>
  <si>
    <t>inthedark dobestworkindarkness dobestworkinthenightsmiddle likethiefinthenightdressedwhite titn 7words glitterart twowords jesuschrist numberseven fossilfuels leaveit inpit forone thousandyears organicfood godschain plantit praisegod sunshine109 godstorch109</t>
  </si>
  <si>
    <t>mustwatch posefx euphoria strangerthings mindhunter</t>
  </si>
  <si>
    <t>pollution india</t>
  </si>
  <si>
    <t>vtep inthedark</t>
  </si>
  <si>
    <t>inthedark imnotcrying</t>
  </si>
  <si>
    <t>inthedark canttrusther</t>
  </si>
  <si>
    <t>netflix inthedark</t>
  </si>
  <si>
    <t>inthedark 1x11</t>
  </si>
  <si>
    <t>inthedark brookemarkham</t>
  </si>
  <si>
    <t>inthedark thrillers dirtycops</t>
  </si>
  <si>
    <t>inthedark netflix doitright dontdoitatall</t>
  </si>
  <si>
    <t>sabado sabadosad buensabado selfieday inthedark fantastics samantha</t>
  </si>
  <si>
    <t>boat fired rust yikes ohnohedidnt ohyeshedid shocking inthedark unsafe mrsfixit</t>
  </si>
  <si>
    <t>inthedark thegoodplace</t>
  </si>
  <si>
    <t>inthedark 1x10</t>
  </si>
  <si>
    <t>inthedark tvtime</t>
  </si>
  <si>
    <t>inthedark 1x12</t>
  </si>
  <si>
    <t>inthedark 1x13</t>
  </si>
  <si>
    <t>inthedark netflix girlsjustwanttohavefun fortheloveofmusic</t>
  </si>
  <si>
    <t>inthedark tvtime excellent awesome</t>
  </si>
  <si>
    <t>extremeengagement blackprivilege pointblank charmed familyreunion inthedark instanthotel saturdaythoughts</t>
  </si>
  <si>
    <t>inthedark dangit</t>
  </si>
  <si>
    <t>nycpoweroutage conedison saturdaynight inthedark</t>
  </si>
  <si>
    <t>inthedark nycblackout</t>
  </si>
  <si>
    <t>billysquier inthedark nyc lilleejean</t>
  </si>
  <si>
    <t>netflix inthedark caseydeirick</t>
  </si>
  <si>
    <t>inthedark pretzelisanog</t>
  </si>
  <si>
    <t>niksen inthedark visionboard lazysunday restday</t>
  </si>
  <si>
    <t>inthedark blownaway</t>
  </si>
  <si>
    <t>pollution india electricity inthedark</t>
  </si>
  <si>
    <t>kidding inthedark askingforanorchid orchids orchid sundayscaries hairclips hairstyle</t>
  </si>
  <si>
    <t>inthedark netflix thecw whyidrink</t>
  </si>
  <si>
    <t>inthedark days</t>
  </si>
  <si>
    <t>closetohome inthedark</t>
  </si>
  <si>
    <t>trendingnow trending brazy yg inthedark</t>
  </si>
  <si>
    <t>polishing dark plush animals caught film giraffe hornpolishing horns inthedark lemur love monkey naughty riskay</t>
  </si>
  <si>
    <t>featuring cultjam bside fourthgrade1985 hyperkids playingtag inthedark</t>
  </si>
  <si>
    <t>inthedark girlfriendplease</t>
  </si>
  <si>
    <t>inthedark netflix inthedark</t>
  </si>
  <si>
    <t>inthedark strangerthings</t>
  </si>
  <si>
    <t>inthedark tv</t>
  </si>
  <si>
    <t>inthedark consent</t>
  </si>
  <si>
    <t>inthedark perrymattfield melaniescorfano</t>
  </si>
  <si>
    <t>america muslim afghanistan sweden swedish swedishhousemafia globonews islam inthedark german gujarat 14juillet2019 trumpisaracist maga mondaythoughts mondaymotivation mondaymorning mondayblogs worldcup2019final</t>
  </si>
  <si>
    <t>mustwatch posefx euphoria strangerthings mindhunter inthedark queensugar floridagirls loveafterlockup desusandmero channelzero dreamdoor</t>
  </si>
  <si>
    <t>inthedark beinseries</t>
  </si>
  <si>
    <t>inthedark markbillingham</t>
  </si>
  <si>
    <t>inthedark amazing binge bingewatcherproblems</t>
  </si>
  <si>
    <t>netflixorginals inthedark worthwatching</t>
  </si>
  <si>
    <t>niadontplay inthedark binge netflix</t>
  </si>
  <si>
    <t>awful inthedark</t>
  </si>
  <si>
    <t>https://pbs.twimg.com/ext_tw_video_thumb/1149649896871362560/pu/img/wqcfinBzsq9x1xmg.jpg</t>
  </si>
  <si>
    <t>https://pbs.twimg.com/media/D_I8sUcWkAUWjQT.jpg</t>
  </si>
  <si>
    <t>https://pbs.twimg.com/ext_tw_video_thumb/1149711358168064002/pu/img/YB5BcmcitREUXao-.jpg</t>
  </si>
  <si>
    <t>https://pbs.twimg.com/media/D7xl1NgXoAERVkb.jpg</t>
  </si>
  <si>
    <t>https://pbs.twimg.com/ext_tw_video_thumb/950068975601442817/pu/img/CLqsbxzOlyIaE9Je.jpg</t>
  </si>
  <si>
    <t>https://pbs.twimg.com/media/D_TXfVNW4AEgALV.jpg</t>
  </si>
  <si>
    <t>https://pbs.twimg.com/media/D_TpCohXoAA0rbs.jpg</t>
  </si>
  <si>
    <t>https://pbs.twimg.com/media/D_UCsRnUwAIaCsz.jpg</t>
  </si>
  <si>
    <t>https://pbs.twimg.com/tweet_video_thumb/D_Uwx9ZXoAUcVXk.jpg</t>
  </si>
  <si>
    <t>https://pbs.twimg.com/tweet_video_thumb/D_VJmNHXsAAzVcM.jpg</t>
  </si>
  <si>
    <t>https://pbs.twimg.com/tweet_video_thumb/D_VdGqMUwAU7jpM.jpg</t>
  </si>
  <si>
    <t>https://pbs.twimg.com/media/D_W82CfXYAAEGfl.jpg</t>
  </si>
  <si>
    <t>https://pbs.twimg.com/ext_tw_video_thumb/1150052135117250560/pu/img/5Y_6g04uvelTd_y3.jpg</t>
  </si>
  <si>
    <t>https://pbs.twimg.com/ext_tw_video_thumb/1150065267327868929/pu/img/rdxeex7I9NCHgtrF.jpg</t>
  </si>
  <si>
    <t>https://pbs.twimg.com/tweet_video_thumb/D_Ey7jrVAAA-N93.jpg</t>
  </si>
  <si>
    <t>https://pbs.twimg.com/tweet_video_thumb/D_Tx1YYWsAAmdbC.jpg</t>
  </si>
  <si>
    <t>https://pbs.twimg.com/tweet_video_thumb/D_URNtwXoAEUgoA.jpg</t>
  </si>
  <si>
    <t>https://pbs.twimg.com/tweet_video_thumb/D_UaZAzWsAAPqht.jpg</t>
  </si>
  <si>
    <t>https://pbs.twimg.com/tweet_video_thumb/D_XuEU4XsAERIyo.jpg</t>
  </si>
  <si>
    <t>https://pbs.twimg.com/tweet_video_thumb/D_XulW3XoAEYX4N.jpg</t>
  </si>
  <si>
    <t>https://pbs.twimg.com/tweet_video_thumb/D_YDlOTU8AAV5OR.jpg</t>
  </si>
  <si>
    <t>https://pbs.twimg.com/media/D_YikmWW4AAPDsS.jpg</t>
  </si>
  <si>
    <t>https://pbs.twimg.com/media/D_Xjzu4WkAEWoB9.jpg</t>
  </si>
  <si>
    <t>https://pbs.twimg.com/media/D_X0hkAWsAERfiP.jpg</t>
  </si>
  <si>
    <t>https://pbs.twimg.com/media/D_YXfXsXkAEHGmp.jpg</t>
  </si>
  <si>
    <t>https://pbs.twimg.com/tweet_video_thumb/D_NvlI1XkAAEUef.jpg</t>
  </si>
  <si>
    <t>https://pbs.twimg.com/media/D_ZDDYmWwAESXO4.jpg</t>
  </si>
  <si>
    <t>https://pbs.twimg.com/media/D_YlMOdX4AEm_f6.jpg</t>
  </si>
  <si>
    <t>https://pbs.twimg.com/media/D_ZsLeLX4AM_yZL.jpg</t>
  </si>
  <si>
    <t>https://pbs.twimg.com/tweet_video_thumb/D_ZEt0gX4AUbt6g.jpg</t>
  </si>
  <si>
    <t>https://pbs.twimg.com/tweet_video_thumb/D_ZuwphXYAENqoW.jpg</t>
  </si>
  <si>
    <t>https://pbs.twimg.com/tweet_video_thumb/D_P-dz4VAAAneG4.jpg</t>
  </si>
  <si>
    <t>https://pbs.twimg.com/media/D_co2l0WsAEi3jC.jpg</t>
  </si>
  <si>
    <t>https://pbs.twimg.com/media/D_cpEsuU0AAZuMx.png</t>
  </si>
  <si>
    <t>https://pbs.twimg.com/media/D_deUQdXkAIw3pB.jpg</t>
  </si>
  <si>
    <t>https://pbs.twimg.com/media/D_dmqIFU4AAYr-2.jpg</t>
  </si>
  <si>
    <t>https://pbs.twimg.com/media/D_do1cyXsAAlXZV.jpg</t>
  </si>
  <si>
    <t>https://pbs.twimg.com/tweet_video_thumb/D_dzEztXUAA037h.jpg</t>
  </si>
  <si>
    <t>https://pbs.twimg.com/tweet_video_thumb/D_eEzygXoAMgS7v.jpg</t>
  </si>
  <si>
    <t>https://pbs.twimg.com/media/D48K1RJWsAI3hGl.jpg</t>
  </si>
  <si>
    <t>https://pbs.twimg.com/tweet_video_thumb/D_P22l7UwAEdyOf.jpg</t>
  </si>
  <si>
    <t>https://pbs.twimg.com/media/D_e9BVSXkAEv7a-.jpg</t>
  </si>
  <si>
    <t>https://pbs.twimg.com/tweet_video_thumb/D_JpNK6UEAAzm0j.jpg</t>
  </si>
  <si>
    <t>https://pbs.twimg.com/tweet_video_thumb/D_fPeggWkAEPQhI.jpg</t>
  </si>
  <si>
    <t>https://pbs.twimg.com/media/D-vWjozXUAIng_f.jpg</t>
  </si>
  <si>
    <t>https://pbs.twimg.com/media/D_epNaQXYAE9lXw.jpg</t>
  </si>
  <si>
    <t>https://pbs.twimg.com/tweet_video_thumb/D_QcEyTVUAAHWCW.jpg</t>
  </si>
  <si>
    <t>https://pbs.twimg.com/tweet_video_thumb/D_fie2iU4AAd32S.jpg</t>
  </si>
  <si>
    <t>https://pbs.twimg.com/media/D_Ul_cGXoAAougW.jpg</t>
  </si>
  <si>
    <t>https://pbs.twimg.com/media/D_eE4p4VUAEN5E8.jpg</t>
  </si>
  <si>
    <t>https://pbs.twimg.com/media/D_Us2EcUYAA5Nhd.jpg</t>
  </si>
  <si>
    <t>https://pbs.twimg.com/media/D_TVEfsXUAITeFU.jpg</t>
  </si>
  <si>
    <t>https://pbs.twimg.com/ext_tw_video_thumb/1143232060485713920/pu/img/Fp0Z3rIhB6_SATRZ.jpg</t>
  </si>
  <si>
    <t>https://pbs.twimg.com/media/D_hTCwtW4AAB969.jpg</t>
  </si>
  <si>
    <t>https://pbs.twimg.com/media/D_h0aVQXUAAGd-B.jpg</t>
  </si>
  <si>
    <t>https://pbs.twimg.com/ext_tw_video_thumb/1150796716326686720/pu/img/5-XnL1FSRzdm5hwP.jpg</t>
  </si>
  <si>
    <t>https://pbs.twimg.com/media/D_ieVigXoAMSKB9.jpg</t>
  </si>
  <si>
    <t>https://pbs.twimg.com/media/D_illqMXYAEqmPV.jpg</t>
  </si>
  <si>
    <t>https://pbs.twimg.com/tweet_video_thumb/D-FeXwfUEAEXNe0.jpg</t>
  </si>
  <si>
    <t>http://pbs.twimg.com/profile_images/1146045676788359168/m9jXZ_GE_normal.jpg</t>
  </si>
  <si>
    <t>http://pbs.twimg.com/profile_images/906244550284288001/vaHc0YiS_normal.jpg</t>
  </si>
  <si>
    <t>http://pbs.twimg.com/profile_images/1131610155215253504/IYkK_F0V_normal.jpg</t>
  </si>
  <si>
    <t>http://pbs.twimg.com/profile_images/1145564715269181440/uGIYqJhq_normal.jpg</t>
  </si>
  <si>
    <t>http://pbs.twimg.com/profile_images/990236602000539648/ZN0-Xitb_normal.jpg</t>
  </si>
  <si>
    <t>http://pbs.twimg.com/profile_images/975944671334604800/Yi0w8FYJ_normal.jpg</t>
  </si>
  <si>
    <t>http://pbs.twimg.com/profile_images/1124748007017046016/EBRAduNq_normal.jpg</t>
  </si>
  <si>
    <t>http://pbs.twimg.com/profile_images/1125714453079531520/7ZkiERAA_normal.jpg</t>
  </si>
  <si>
    <t>http://pbs.twimg.com/profile_images/942813692109897729/MAB7ef9C_normal.jpg</t>
  </si>
  <si>
    <t>http://pbs.twimg.com/profile_images/1110421097990651904/khrpe7Bz_normal.jpg</t>
  </si>
  <si>
    <t>http://pbs.twimg.com/profile_images/1058428017901555712/VFntgTx3_normal.jpg</t>
  </si>
  <si>
    <t>http://pbs.twimg.com/profile_images/1149917028318269440/Xg62yaCo_normal.jpg</t>
  </si>
  <si>
    <t>http://pbs.twimg.com/profile_images/1102820486302568448/TROqQj3p_normal.png</t>
  </si>
  <si>
    <t>http://pbs.twimg.com/profile_images/553248825825972224/97mJleAz_normal.jpeg</t>
  </si>
  <si>
    <t>http://pbs.twimg.com/profile_images/469933671839854592/gDWcN_jw_normal.jpeg</t>
  </si>
  <si>
    <t>http://pbs.twimg.com/profile_images/1051636712475045888/WRiS2SpN_normal.jpg</t>
  </si>
  <si>
    <t>http://pbs.twimg.com/profile_images/1113494393284124672/_M4WNbgj_normal.jpg</t>
  </si>
  <si>
    <t>http://pbs.twimg.com/profile_images/1115378676126879747/RHFSnb-r_normal.jpg</t>
  </si>
  <si>
    <t>http://pbs.twimg.com/profile_images/734788003361591299/Vm6WmTtc_normal.jpg</t>
  </si>
  <si>
    <t>http://pbs.twimg.com/profile_images/1150209352730664966/htOfyD0j_normal.jpg</t>
  </si>
  <si>
    <t>http://pbs.twimg.com/profile_images/1148417424666087426/WX1xz_tn_normal.jpg</t>
  </si>
  <si>
    <t>http://pbs.twimg.com/profile_images/1146504938140393475/nVnMMiw6_normal.jpg</t>
  </si>
  <si>
    <t>http://pbs.twimg.com/profile_images/1119080743223713795/Mo7Hlp-6_normal.jpg</t>
  </si>
  <si>
    <t>http://pbs.twimg.com/profile_images/1150780527278002178/-4CnvMGc_normal.jpg</t>
  </si>
  <si>
    <t>http://pbs.twimg.com/profile_images/378800000271983472/ed2e787f1440b2dd6646995c5ca85ab4_normal.jpeg</t>
  </si>
  <si>
    <t>http://pbs.twimg.com/profile_images/1143276521362264065/QWdqNO8K_normal.jpg</t>
  </si>
  <si>
    <t>http://pbs.twimg.com/profile_images/1135948350044409862/W6Mgh9L__normal.jpg</t>
  </si>
  <si>
    <t>http://pbs.twimg.com/profile_images/1108894313935761409/PcBCKjsH_normal.jpg</t>
  </si>
  <si>
    <t>http://pbs.twimg.com/profile_images/1146167846411673601/CfWZ1vNh_normal.jpg</t>
  </si>
  <si>
    <t>http://pbs.twimg.com/profile_images/999531759036387329/NSzZ5Cge_normal.jpg</t>
  </si>
  <si>
    <t>http://pbs.twimg.com/profile_images/471294056828399617/nINwN6KH_normal.png</t>
  </si>
  <si>
    <t>http://pbs.twimg.com/profile_images/1053663546674946049/-QO3gaOX_normal.jpg</t>
  </si>
  <si>
    <t>http://pbs.twimg.com/profile_images/1098841038746202112/jxbfoML__normal.jpg</t>
  </si>
  <si>
    <t>http://pbs.twimg.com/profile_images/1042329941940088833/SxXTQL_S_normal.jpg</t>
  </si>
  <si>
    <t>http://pbs.twimg.com/profile_images/1085297598645395457/azr24VZU_normal.jpg</t>
  </si>
  <si>
    <t>http://pbs.twimg.com/profile_images/1139938834093879296/gMcT03Hy_normal.jpg</t>
  </si>
  <si>
    <t>http://pbs.twimg.com/profile_images/994971479203860481/uOKVrRKj_normal.jpg</t>
  </si>
  <si>
    <t>http://pbs.twimg.com/profile_images/1087860045667332096/LYwSyjVu_normal.jpg</t>
  </si>
  <si>
    <t>http://pbs.twimg.com/profile_images/1123607370087772160/FVEbOUQF_normal.jpg</t>
  </si>
  <si>
    <t>http://pbs.twimg.com/profile_images/1149358239408119809/mNPQtngs_normal.jpg</t>
  </si>
  <si>
    <t>http://pbs.twimg.com/profile_images/71372076/stan_normal.jpg</t>
  </si>
  <si>
    <t>http://pbs.twimg.com/profile_images/1104344392679280641/e3_U9TDx_normal.jpg</t>
  </si>
  <si>
    <t>http://pbs.twimg.com/profile_images/1112843862098075648/g1sBzzX3_normal.jpg</t>
  </si>
  <si>
    <t>http://pbs.twimg.com/profile_images/1115836537298722818/v3nzJj9K_normal.jpg</t>
  </si>
  <si>
    <t>http://pbs.twimg.com/profile_images/1132844926910238721/u7YbT0UG_normal.jpg</t>
  </si>
  <si>
    <t>http://pbs.twimg.com/profile_images/1101828519913500673/aU61Xn8h_normal.jpg</t>
  </si>
  <si>
    <t>http://pbs.twimg.com/profile_images/1060456627935956993/oldH0VzR_normal.jpg</t>
  </si>
  <si>
    <t>http://pbs.twimg.com/profile_images/1147365873084239875/C5fmaEEd_normal.jpg</t>
  </si>
  <si>
    <t>http://pbs.twimg.com/profile_images/1104462031053312000/r8ElR9en_normal.jpg</t>
  </si>
  <si>
    <t>http://pbs.twimg.com/profile_images/1148666348198871041/xK_XKdMy_normal.jpg</t>
  </si>
  <si>
    <t>http://pbs.twimg.com/profile_images/1144220695511126019/uOm_k6rw_normal.jpg</t>
  </si>
  <si>
    <t>http://pbs.twimg.com/profile_images/378800000660224966/ab04d55adc321728a18233f9496a6818_normal.jpeg</t>
  </si>
  <si>
    <t>http://pbs.twimg.com/profile_images/1139763287434784769/V1KvaEp7_normal.jpg</t>
  </si>
  <si>
    <t>http://pbs.twimg.com/profile_images/893650768506478593/ORROmzSe_normal.jpg</t>
  </si>
  <si>
    <t>http://pbs.twimg.com/profile_images/688459867544252417/y8u29bKm_normal.jpg</t>
  </si>
  <si>
    <t>http://pbs.twimg.com/profile_images/1082805884160540672/YRB7k8wP_normal.jpg</t>
  </si>
  <si>
    <t>http://pbs.twimg.com/profile_images/1120426402749329408/0_CvBjHs_normal.jpg</t>
  </si>
  <si>
    <t>http://pbs.twimg.com/profile_images/1142526863585230848/Z0EMK52T_normal.jpg</t>
  </si>
  <si>
    <t>http://pbs.twimg.com/profile_images/1149848951056506880/37BOUpCl_normal.jpg</t>
  </si>
  <si>
    <t>http://pbs.twimg.com/profile_images/1150614323422814209/b5KTEiEK_normal.jpg</t>
  </si>
  <si>
    <t>http://pbs.twimg.com/profile_images/1147155604458184704/j4CE7yo9_normal.jpg</t>
  </si>
  <si>
    <t>http://pbs.twimg.com/profile_images/1032424326375456768/ox7RWNG3_normal.jpg</t>
  </si>
  <si>
    <t>http://pbs.twimg.com/profile_images/1147438833526611968/xf-WnVpn_normal.png</t>
  </si>
  <si>
    <t>http://pbs.twimg.com/profile_images/1147793441268609025/zdKutKy8_normal.jpg</t>
  </si>
  <si>
    <t>http://pbs.twimg.com/profile_images/1133943154179280896/g3vv0LcJ_normal.jpg</t>
  </si>
  <si>
    <t>http://pbs.twimg.com/profile_images/1147661012734230528/9QNYVDSI_normal.jpg</t>
  </si>
  <si>
    <t>http://pbs.twimg.com/profile_images/1140612976023605248/rNarcI4V_normal.jpg</t>
  </si>
  <si>
    <t>http://pbs.twimg.com/profile_images/1046520562426818561/WRAULug-_normal.jpg</t>
  </si>
  <si>
    <t>http://pbs.twimg.com/profile_images/1113213098427600897/vyiXtDvi_normal.jpg</t>
  </si>
  <si>
    <t>http://pbs.twimg.com/profile_images/2223977341/saved_photo_normal.jpg</t>
  </si>
  <si>
    <t>http://pbs.twimg.com/profile_images/989640277081149444/MSuf7bhf_normal.jpg</t>
  </si>
  <si>
    <t>http://pbs.twimg.com/profile_images/1091981371692716032/ORmsIJXy_normal.jpg</t>
  </si>
  <si>
    <t>http://pbs.twimg.com/profile_images/1054609440509444096/TNpwV006_normal.jpg</t>
  </si>
  <si>
    <t>http://pbs.twimg.com/profile_images/1144294572874448896/H2gaUF-D_normal.png</t>
  </si>
  <si>
    <t>http://pbs.twimg.com/profile_images/1141738961586544642/kWFr79ZC_normal.jpg</t>
  </si>
  <si>
    <t>http://pbs.twimg.com/profile_images/1139912130285703168/r3vLJj8c_normal.jpg</t>
  </si>
  <si>
    <t>http://pbs.twimg.com/profile_images/1144362069749198849/dGHJZ3rE_normal.jpg</t>
  </si>
  <si>
    <t>http://pbs.twimg.com/profile_images/1847120262/image_normal.jpg</t>
  </si>
  <si>
    <t>http://pbs.twimg.com/profile_images/1142669560425930754/thdqlW-s_normal.jpg</t>
  </si>
  <si>
    <t>http://pbs.twimg.com/profile_images/1084714636904001538/QFVDr3tt_normal.jpg</t>
  </si>
  <si>
    <t>http://pbs.twimg.com/profile_images/548522605284560897/f3myTEG3_normal.jpeg</t>
  </si>
  <si>
    <t>http://pbs.twimg.com/profile_images/885319656923422721/qsjgRflR_normal.jpg</t>
  </si>
  <si>
    <t>http://pbs.twimg.com/profile_images/439252405604331520/vPUfBAgq_normal.jpeg</t>
  </si>
  <si>
    <t>http://pbs.twimg.com/profile_images/1016667685457932288/mNTS2aBP_normal.jpg</t>
  </si>
  <si>
    <t>http://pbs.twimg.com/profile_images/1036473115210145792/SAIxlmuj_normal.jpg</t>
  </si>
  <si>
    <t>http://pbs.twimg.com/profile_images/1150317563705987072/v4p9TapQ_normal.jpg</t>
  </si>
  <si>
    <t>http://pbs.twimg.com/profile_images/1123731917302579200/evvm1jgf_normal.jpg</t>
  </si>
  <si>
    <t>http://pbs.twimg.com/profile_images/954359043375562752/oTjPWS_O_normal.jpg</t>
  </si>
  <si>
    <t>http://pbs.twimg.com/profile_images/1150589387874406405/DnZUg-ur_normal.jpg</t>
  </si>
  <si>
    <t>http://pbs.twimg.com/profile_images/1150578195915296769/esfFk1AQ_normal.jpg</t>
  </si>
  <si>
    <t>http://pbs.twimg.com/profile_images/1928421648/image_normal.jpg</t>
  </si>
  <si>
    <t>http://abs.twimg.com/sticky/default_profile_images/default_profile_normal.png</t>
  </si>
  <si>
    <t>http://pbs.twimg.com/profile_images/658399311802163200/ziztE2QS_normal.jpg</t>
  </si>
  <si>
    <t>http://pbs.twimg.com/profile_images/1066510807649808384/IhwsJxDi_normal.jpg</t>
  </si>
  <si>
    <t>http://pbs.twimg.com/profile_images/1144575358236266497/vqxFt2M0_normal.jpg</t>
  </si>
  <si>
    <t>http://pbs.twimg.com/profile_images/1141869565389025285/b9E1RfU__normal.jpg</t>
  </si>
  <si>
    <t>http://pbs.twimg.com/profile_images/1139340524735934464/kq5RQOAy_normal.jpg</t>
  </si>
  <si>
    <t>http://pbs.twimg.com/profile_images/1103678905091833857/v0YmQu7Q_normal.jpg</t>
  </si>
  <si>
    <t>http://pbs.twimg.com/profile_images/1135251706227363840/sFaoIugJ_normal.jpg</t>
  </si>
  <si>
    <t>http://pbs.twimg.com/profile_images/1120661276236177408/biEvJMz2_normal.jpg</t>
  </si>
  <si>
    <t>http://pbs.twimg.com/profile_images/777487987793797121/e2sdwquE_normal.jpg</t>
  </si>
  <si>
    <t>http://pbs.twimg.com/profile_images/1125792807082442753/6dpNTdFT_normal.jpg</t>
  </si>
  <si>
    <t>http://pbs.twimg.com/profile_images/1144411777704308736/D9LEJod7_normal.jpg</t>
  </si>
  <si>
    <t>http://pbs.twimg.com/profile_images/1149089230045569024/9KUSZqca_normal.jpg</t>
  </si>
  <si>
    <t>http://pbs.twimg.com/profile_images/925467304749617152/B6qrbn7R_normal.jpg</t>
  </si>
  <si>
    <t>http://pbs.twimg.com/profile_images/1081753399278952448/GXn08M95_normal.jpg</t>
  </si>
  <si>
    <t>http://pbs.twimg.com/profile_images/672386937253048320/NijycARA_normal.jpg</t>
  </si>
  <si>
    <t>http://pbs.twimg.com/profile_images/481210139144630272/M_ntE4ST_normal.jpeg</t>
  </si>
  <si>
    <t>http://pbs.twimg.com/profile_images/1148217962521878528/N8DGnfNC_normal.jpg</t>
  </si>
  <si>
    <t>http://pbs.twimg.com/profile_images/505565892814835712/1aT7HJdq_normal.jpeg</t>
  </si>
  <si>
    <t>http://pbs.twimg.com/profile_images/1147704521352732672/WZ-kMfxS_normal.jpg</t>
  </si>
  <si>
    <t>http://pbs.twimg.com/profile_images/1139015067914182661/pzQsRlwY_normal.jpg</t>
  </si>
  <si>
    <t>http://pbs.twimg.com/profile_images/1103354053654970368/owIGSzQn_normal.jpg</t>
  </si>
  <si>
    <t>http://pbs.twimg.com/profile_images/1108558134681976832/QcHAeW-Q_normal.jpg</t>
  </si>
  <si>
    <t>http://pbs.twimg.com/profile_images/1147556101107458049/HxKKSA0O_normal.jpg</t>
  </si>
  <si>
    <t>http://pbs.twimg.com/profile_images/1126321609189535749/JNoS4dZr_normal.jpg</t>
  </si>
  <si>
    <t>http://pbs.twimg.com/profile_images/1138967817217351681/AklUR3bz_normal.jpg</t>
  </si>
  <si>
    <t>http://pbs.twimg.com/profile_images/1129393020997128192/Brm-hROK_normal.jpg</t>
  </si>
  <si>
    <t>http://pbs.twimg.com/profile_images/1150226583950680064/ZnYkDQ5F_normal.jpg</t>
  </si>
  <si>
    <t>http://pbs.twimg.com/profile_images/1150668915565060096/3CSVwDj5_normal.png</t>
  </si>
  <si>
    <t>http://pbs.twimg.com/profile_images/1135583032755269633/g-NhT1Cg_normal.jpg</t>
  </si>
  <si>
    <t>http://pbs.twimg.com/profile_images/1146231622754168833/cwunW4a1_normal.jpg</t>
  </si>
  <si>
    <t>http://pbs.twimg.com/profile_images/1102809673781125121/NNKRJ0WX_normal.jpg</t>
  </si>
  <si>
    <t>http://pbs.twimg.com/profile_images/1123512793821478917/zCJ-pjV3_normal.jpg</t>
  </si>
  <si>
    <t>http://pbs.twimg.com/profile_images/750896300594384896/EeGt5I6d_normal.jpg</t>
  </si>
  <si>
    <t>http://pbs.twimg.com/profile_images/1144983331513274368/eoohYnLl_normal.jpg</t>
  </si>
  <si>
    <t>http://pbs.twimg.com/profile_images/1148068396124295168/PHEAlPQg_normal.png</t>
  </si>
  <si>
    <t>http://pbs.twimg.com/profile_images/1137433337146961921/7JFkpUYV_normal.jpg</t>
  </si>
  <si>
    <t>http://pbs.twimg.com/profile_images/1095205794860097537/o0uARNGI_normal.jpg</t>
  </si>
  <si>
    <t>http://pbs.twimg.com/profile_images/1105711477074391040/kzVmoloZ_normal.jpg</t>
  </si>
  <si>
    <t>http://pbs.twimg.com/profile_images/1133182300081008641/GIloTI1t_normal.jpg</t>
  </si>
  <si>
    <t>http://pbs.twimg.com/profile_images/1146943737257291776/ob5GF7o0_normal.jpg</t>
  </si>
  <si>
    <t>http://pbs.twimg.com/profile_images/745068679939792896/9C10PKJc_normal.jpg</t>
  </si>
  <si>
    <t>http://pbs.twimg.com/profile_images/1129854504063590400/eBI_Tufd_normal.jpg</t>
  </si>
  <si>
    <t>http://pbs.twimg.com/profile_images/1125110117064531968/vY_Wo6HV_normal.png</t>
  </si>
  <si>
    <t>http://pbs.twimg.com/profile_images/1122367797911121920/8IwFak6e_normal.jpg</t>
  </si>
  <si>
    <t>http://pbs.twimg.com/profile_images/1123998659480309766/gG2IrUPU_normal.jpg</t>
  </si>
  <si>
    <t>http://pbs.twimg.com/profile_images/1141839933944008704/ZGD6zsjF_normal.jpg</t>
  </si>
  <si>
    <t>http://pbs.twimg.com/profile_images/1145467523132882944/AO1ux88W_normal.jpg</t>
  </si>
  <si>
    <t>http://pbs.twimg.com/profile_images/802511785207230464/LuXWGPib_normal.jpg</t>
  </si>
  <si>
    <t>http://pbs.twimg.com/profile_images/1087535071194685443/kWRA1n8t_normal.jpg</t>
  </si>
  <si>
    <t>http://pbs.twimg.com/profile_images/940327012648079362/UbqtXFAd_normal.jpg</t>
  </si>
  <si>
    <t>http://pbs.twimg.com/profile_images/1150434687166406656/oDR2AUp7_normal.jpg</t>
  </si>
  <si>
    <t>http://pbs.twimg.com/profile_images/986073240643698688/GfzC-4p__normal.jpg</t>
  </si>
  <si>
    <t>http://pbs.twimg.com/profile_images/1141728806316777473/S2BDPXGs_normal.jpg</t>
  </si>
  <si>
    <t>http://pbs.twimg.com/profile_images/1146545363932893184/BxkZdqNl_normal.jpg</t>
  </si>
  <si>
    <t>http://pbs.twimg.com/profile_images/1138919297793843200/Gml2gUja_normal.jpg</t>
  </si>
  <si>
    <t>http://pbs.twimg.com/profile_images/987382481774170114/5bEK6TF5_normal.jpg</t>
  </si>
  <si>
    <t>http://pbs.twimg.com/profile_images/1013804069813616644/LRfibbl-_normal.jpg</t>
  </si>
  <si>
    <t>http://pbs.twimg.com/profile_images/995162614605885440/wXnbAN4Q_normal.jpg</t>
  </si>
  <si>
    <t>http://pbs.twimg.com/profile_images/1089627634932346881/M47AGPDh_normal.jpg</t>
  </si>
  <si>
    <t>http://pbs.twimg.com/profile_images/723130481223602176/8oBZLn7B_normal.jpg</t>
  </si>
  <si>
    <t>http://pbs.twimg.com/profile_images/1120897704429854722/5k9WQsS9_normal.jpg</t>
  </si>
  <si>
    <t>http://pbs.twimg.com/profile_images/1140057998997577729/c34F4_i0_normal.png</t>
  </si>
  <si>
    <t>http://pbs.twimg.com/profile_images/1133596974110916608/0osvzMmP_normal.jpg</t>
  </si>
  <si>
    <t>http://pbs.twimg.com/profile_images/1071510272085508097/r1fNMp0f_normal.jpg</t>
  </si>
  <si>
    <t>http://pbs.twimg.com/profile_images/1147977818426531840/Ox8SOwoq_normal.jpg</t>
  </si>
  <si>
    <t>http://pbs.twimg.com/profile_images/1065768866146471936/hRQN2p5D_normal.jpg</t>
  </si>
  <si>
    <t>http://pbs.twimg.com/profile_images/1125129743190372352/SU4jzxvK_normal.jpg</t>
  </si>
  <si>
    <t>http://pbs.twimg.com/profile_images/1036720666727333891/zCy2ss6I_normal.jpg</t>
  </si>
  <si>
    <t>http://pbs.twimg.com/profile_images/1123324334788030465/SrXvQxLs_normal.jpg</t>
  </si>
  <si>
    <t>http://pbs.twimg.com/profile_images/1146599670023512064/Am6VleTu_normal.jpg</t>
  </si>
  <si>
    <t>http://pbs.twimg.com/profile_images/1148009534528659456/9L1l3qN2_normal.jpg</t>
  </si>
  <si>
    <t>http://pbs.twimg.com/profile_images/894425000735686656/-00sjl0N_normal.jpg</t>
  </si>
  <si>
    <t>http://pbs.twimg.com/profile_images/1137782331975094272/t-ZrG58h_normal.jpg</t>
  </si>
  <si>
    <t>http://pbs.twimg.com/profile_images/1142798358362427393/CqtC89n2_normal.jpg</t>
  </si>
  <si>
    <t>http://pbs.twimg.com/profile_images/1093731781495402497/f3OcLfp1_normal.jpg</t>
  </si>
  <si>
    <t>http://pbs.twimg.com/profile_images/1104554129568006144/NmqtVIiz_normal.jpg</t>
  </si>
  <si>
    <t>http://pbs.twimg.com/profile_images/1110085501506093056/xaGGatP3_normal.jpg</t>
  </si>
  <si>
    <t>http://pbs.twimg.com/profile_images/1070714819639238657/W62sWbsu_normal.jpg</t>
  </si>
  <si>
    <t>http://pbs.twimg.com/profile_images/639160597423226880/jn4Snevy_normal.jpg</t>
  </si>
  <si>
    <t>http://pbs.twimg.com/profile_images/1005625002681602050/aYRYAgKi_normal.jpg</t>
  </si>
  <si>
    <t>http://pbs.twimg.com/profile_images/1102008207751434240/NDI6aUOO_normal.jpg</t>
  </si>
  <si>
    <t>http://pbs.twimg.com/profile_images/1148833694104338432/f8EAAkZW_normal.jpg</t>
  </si>
  <si>
    <t>http://pbs.twimg.com/profile_images/1140451130708832257/tc5uAyUD_normal.jpg</t>
  </si>
  <si>
    <t>http://pbs.twimg.com/profile_images/1122313470018383873/gf0AhjNX_normal.jpg</t>
  </si>
  <si>
    <t>http://pbs.twimg.com/profile_images/1100637382422994944/6vhybKpV_normal.jpg</t>
  </si>
  <si>
    <t>http://pbs.twimg.com/profile_images/1149867360070885376/S1JfBSQq_normal.jpg</t>
  </si>
  <si>
    <t>http://pbs.twimg.com/profile_images/1147923100702584839/CZyYaOPi_normal.jpg</t>
  </si>
  <si>
    <t>http://pbs.twimg.com/profile_images/1119668052596011009/w6dVaRBD_normal.jpg</t>
  </si>
  <si>
    <t>http://pbs.twimg.com/profile_images/873152572307234816/6JE0nQBP_normal.jpg</t>
  </si>
  <si>
    <t>http://pbs.twimg.com/profile_images/881964303586406403/LmTS-n2P_normal.jpg</t>
  </si>
  <si>
    <t>http://pbs.twimg.com/profile_images/1146190103041269761/j_z1FLp8_normal.jpg</t>
  </si>
  <si>
    <t>http://pbs.twimg.com/profile_images/1062438250923679747/q5g82rgL_normal.jpg</t>
  </si>
  <si>
    <t>http://pbs.twimg.com/profile_images/1098250158654005248/37OsoA4C_normal.jpg</t>
  </si>
  <si>
    <t>http://pbs.twimg.com/profile_images/1147995311945728000/t-fdoZrN_normal.jpg</t>
  </si>
  <si>
    <t>http://pbs.twimg.com/profile_images/1123574190811025408/0gM0DIFy_normal.jpg</t>
  </si>
  <si>
    <t>http://pbs.twimg.com/profile_images/1149327037322207233/gRtAGUDr_normal.jpg</t>
  </si>
  <si>
    <t>http://pbs.twimg.com/profile_images/759254835757801472/aQEDLVs5_normal.jpg</t>
  </si>
  <si>
    <t>http://pbs.twimg.com/profile_images/781869423598637056/PliJN5f0_normal.jpg</t>
  </si>
  <si>
    <t>http://pbs.twimg.com/profile_images/1000744292120489984/TgGgV766_normal.jpg</t>
  </si>
  <si>
    <t>http://pbs.twimg.com/profile_images/1148457628735086592/RQdQgNFH_normal.jpg</t>
  </si>
  <si>
    <t>http://pbs.twimg.com/profile_images/1149690688474427392/OK1hgBvi_normal.jpg</t>
  </si>
  <si>
    <t>http://pbs.twimg.com/profile_images/1124297969493250048/Y_QhGM4-_normal.png</t>
  </si>
  <si>
    <t>http://pbs.twimg.com/profile_images/842391660604481536/xClvRv1h_normal.jpg</t>
  </si>
  <si>
    <t>http://pbs.twimg.com/profile_images/466053868783435776/ZZKFW0Y4_normal.jpeg</t>
  </si>
  <si>
    <t>http://pbs.twimg.com/profile_images/935993980155715587/3CsallUE_normal.jpg</t>
  </si>
  <si>
    <t>http://pbs.twimg.com/profile_images/1149533200751812608/BigvuR14_normal.jpg</t>
  </si>
  <si>
    <t>http://pbs.twimg.com/profile_images/1145721023804739584/kmNA5QPP_normal.png</t>
  </si>
  <si>
    <t>http://pbs.twimg.com/profile_images/899063904411815940/jGaNcvvD_normal.jpg</t>
  </si>
  <si>
    <t>http://pbs.twimg.com/profile_images/944462036775288833/Yew1T36J_normal.jpg</t>
  </si>
  <si>
    <t>http://pbs.twimg.com/profile_images/481315259672961024/JTSUfyWX_normal.jpeg</t>
  </si>
  <si>
    <t>http://pbs.twimg.com/profile_images/1101712115155365893/4P7BLIG5_normal.jpg</t>
  </si>
  <si>
    <t>http://pbs.twimg.com/profile_images/669618997386588160/5V0jbDav_normal.jpg</t>
  </si>
  <si>
    <t>http://pbs.twimg.com/profile_images/769171081852751873/Iq4WuI5H_normal.jpg</t>
  </si>
  <si>
    <t>http://pbs.twimg.com/profile_images/1134859468259373058/PXCip79-_normal.jpg</t>
  </si>
  <si>
    <t>http://pbs.twimg.com/profile_images/1042298912751665152/nXyf4ky4_normal.jpg</t>
  </si>
  <si>
    <t>http://pbs.twimg.com/profile_images/1135399237515075584/Qat93zyt_normal.png</t>
  </si>
  <si>
    <t>http://pbs.twimg.com/profile_images/1141614468364816385/Et8HmlOD_normal.jpg</t>
  </si>
  <si>
    <t>http://pbs.twimg.com/profile_images/1120720205762781186/_torFm9s_normal.png</t>
  </si>
  <si>
    <t>http://pbs.twimg.com/profile_images/1147420958107422722/VYHNtojU_normal.jpg</t>
  </si>
  <si>
    <t>http://pbs.twimg.com/profile_images/1147911291526406144/MriXrFKv_normal.jpg</t>
  </si>
  <si>
    <t>http://pbs.twimg.com/profile_images/991201008574398464/jxDCTkPz_normal.jpg</t>
  </si>
  <si>
    <t>http://pbs.twimg.com/profile_images/1146573004283027463/j4ezAxCT_normal.jpg</t>
  </si>
  <si>
    <t>http://pbs.twimg.com/profile_images/1140227280121278465/sXbK9916_normal.jpg</t>
  </si>
  <si>
    <t>http://pbs.twimg.com/profile_images/1150641757253541888/Qnsp_Fmy_normal.jpg</t>
  </si>
  <si>
    <t>http://pbs.twimg.com/profile_images/1144770874370908161/PtcsaiIl_normal.jpg</t>
  </si>
  <si>
    <t>http://pbs.twimg.com/profile_images/1147672038875848704/ghAockDV_normal.jpg</t>
  </si>
  <si>
    <t>http://pbs.twimg.com/profile_images/1116756281509830656/uZ9gXbiw_normal.jpg</t>
  </si>
  <si>
    <t>http://pbs.twimg.com/profile_images/1149472272731668484/CvEXDHvj_normal.jpg</t>
  </si>
  <si>
    <t>http://pbs.twimg.com/profile_images/1143045820801015809/_jiVKgVS_normal.jpg</t>
  </si>
  <si>
    <t>http://pbs.twimg.com/profile_images/1140856925803827200/A9IgOi70_normal.jpg</t>
  </si>
  <si>
    <t>http://pbs.twimg.com/profile_images/1149700502336212992/I7x4fiE__normal.jpg</t>
  </si>
  <si>
    <t>http://pbs.twimg.com/profile_images/1122693798818041858/1qVTx8Sp_normal.jpg</t>
  </si>
  <si>
    <t>http://pbs.twimg.com/profile_images/1150479573458403328/ZBcFd_zJ_normal.jpg</t>
  </si>
  <si>
    <t>http://pbs.twimg.com/profile_images/1140753565067173888/PH34UtAZ_normal.jpg</t>
  </si>
  <si>
    <t>http://pbs.twimg.com/profile_images/1150569847601995777/xV0iuNaj_normal.jpg</t>
  </si>
  <si>
    <t>http://pbs.twimg.com/profile_images/1148013961066905600/JqghQ-TK_normal.jpg</t>
  </si>
  <si>
    <t>http://pbs.twimg.com/profile_images/423496393647730689/Kxx0AlRH_normal.jpeg</t>
  </si>
  <si>
    <t>http://pbs.twimg.com/profile_images/739206450711396352/KHdGZBd0_normal.jpg</t>
  </si>
  <si>
    <t>http://pbs.twimg.com/profile_images/903881450981777408/v6k52UD0_normal.jpg</t>
  </si>
  <si>
    <t>http://pbs.twimg.com/profile_images/1150851575734099968/mteiSegK_normal.jpg</t>
  </si>
  <si>
    <t>http://pbs.twimg.com/profile_images/909902552002637825/lj-oJBy6_normal.jpg</t>
  </si>
  <si>
    <t>http://pbs.twimg.com/profile_images/1049911612679839744/3Ymy4kw6_normal.jpg</t>
  </si>
  <si>
    <t>http://pbs.twimg.com/profile_images/1012671781176578048/oeNoutIY_normal.jpg</t>
  </si>
  <si>
    <t>http://pbs.twimg.com/profile_images/785025453904003072/GZRQVoj5_normal.jpg</t>
  </si>
  <si>
    <t>http://pbs.twimg.com/profile_images/1076997704989970433/67HBvahx_normal.jpg</t>
  </si>
  <si>
    <t>http://pbs.twimg.com/profile_images/1149663940474892289/OaywuI7I_normal.jpg</t>
  </si>
  <si>
    <t>http://pbs.twimg.com/profile_images/1113082311313063936/XRoc1Hup_normal.jpg</t>
  </si>
  <si>
    <t>http://pbs.twimg.com/profile_images/823358252628865026/FKSwM3mI_normal.jpg</t>
  </si>
  <si>
    <t>http://pbs.twimg.com/profile_images/1148830540683808768/FCcOPjK-_normal.jpg</t>
  </si>
  <si>
    <t>http://pbs.twimg.com/profile_images/1100791571761582081/ruHbmlWl_normal.jpg</t>
  </si>
  <si>
    <t>http://pbs.twimg.com/profile_images/1145288877718024193/vFdnFev6_normal.jpg</t>
  </si>
  <si>
    <t>http://pbs.twimg.com/profile_images/1137470690184052736/ZyA3bfxb_normal.jpg</t>
  </si>
  <si>
    <t>http://pbs.twimg.com/profile_images/1150285524197752833/gV1GmSDw_normal.jpg</t>
  </si>
  <si>
    <t>http://pbs.twimg.com/profile_images/1001094560460685318/YwM06SC0_normal.jpg</t>
  </si>
  <si>
    <t>http://pbs.twimg.com/profile_images/751603756609867776/SzILJmk1_normal.jpg</t>
  </si>
  <si>
    <t>http://pbs.twimg.com/profile_images/1085316048801296384/8AmR6Hqi_normal.jpg</t>
  </si>
  <si>
    <t>http://pbs.twimg.com/profile_images/1046395980722184192/LKsKEf3P_normal.jpg</t>
  </si>
  <si>
    <t>http://pbs.twimg.com/profile_images/858319123197054976/AbWPhfsM_normal.jpg</t>
  </si>
  <si>
    <t>http://pbs.twimg.com/profile_images/1147717925652115458/_GMNKyl8_normal.jpg</t>
  </si>
  <si>
    <t>http://pbs.twimg.com/profile_images/1079426709055832069/bEenIRMq_normal.jpg</t>
  </si>
  <si>
    <t>http://pbs.twimg.com/profile_images/1108864059322060800/-AlHyaf0_normal.jpg</t>
  </si>
  <si>
    <t>03:47:26</t>
  </si>
  <si>
    <t>03:59:57</t>
  </si>
  <si>
    <t>04:04:17</t>
  </si>
  <si>
    <t>04:23:43</t>
  </si>
  <si>
    <t>04:50:32</t>
  </si>
  <si>
    <t>05:14:12</t>
  </si>
  <si>
    <t>05:18:27</t>
  </si>
  <si>
    <t>05:34:09</t>
  </si>
  <si>
    <t>05:34:23</t>
  </si>
  <si>
    <t>05:52:16</t>
  </si>
  <si>
    <t>05:06:09</t>
  </si>
  <si>
    <t>10:20:09</t>
  </si>
  <si>
    <t>05:28:08</t>
  </si>
  <si>
    <t>11:57:20</t>
  </si>
  <si>
    <t>12:01:29</t>
  </si>
  <si>
    <t>13:14:09</t>
  </si>
  <si>
    <t>13:27:55</t>
  </si>
  <si>
    <t>15:06:40</t>
  </si>
  <si>
    <t>15:12:02</t>
  </si>
  <si>
    <t>15:16:04</t>
  </si>
  <si>
    <t>20:27:00</t>
  </si>
  <si>
    <t>15:44:08</t>
  </si>
  <si>
    <t>16:05:31</t>
  </si>
  <si>
    <t>00:31:10</t>
  </si>
  <si>
    <t>17:15:22</t>
  </si>
  <si>
    <t>17:24:55</t>
  </si>
  <si>
    <t>18:18:00</t>
  </si>
  <si>
    <t>17:25:39</t>
  </si>
  <si>
    <t>17:36:21</t>
  </si>
  <si>
    <t>17:37:44</t>
  </si>
  <si>
    <t>18:06:16</t>
  </si>
  <si>
    <t>18:10:50</t>
  </si>
  <si>
    <t>18:38:56</t>
  </si>
  <si>
    <t>18:39:18</t>
  </si>
  <si>
    <t>18:51:36</t>
  </si>
  <si>
    <t>05:12:32</t>
  </si>
  <si>
    <t>05:25:00</t>
  </si>
  <si>
    <t>05:50:06</t>
  </si>
  <si>
    <t>19:18:21</t>
  </si>
  <si>
    <t>04:15:28</t>
  </si>
  <si>
    <t>19:34:39</t>
  </si>
  <si>
    <t>19:44:47</t>
  </si>
  <si>
    <t>20:41:15</t>
  </si>
  <si>
    <t>18:58:37</t>
  </si>
  <si>
    <t>21:53:18</t>
  </si>
  <si>
    <t>21:57:46</t>
  </si>
  <si>
    <t>22:26:09</t>
  </si>
  <si>
    <t>22:28:18</t>
  </si>
  <si>
    <t>22:29:02</t>
  </si>
  <si>
    <t>22:29:15</t>
  </si>
  <si>
    <t>22:29:21</t>
  </si>
  <si>
    <t>22:29:37</t>
  </si>
  <si>
    <t>22:31:25</t>
  </si>
  <si>
    <t>19:47:47</t>
  </si>
  <si>
    <t>19:49:57</t>
  </si>
  <si>
    <t>19:59:23</t>
  </si>
  <si>
    <t>20:03:41</t>
  </si>
  <si>
    <t>20:05:02</t>
  </si>
  <si>
    <t>20:07:20</t>
  </si>
  <si>
    <t>20:14:57</t>
  </si>
  <si>
    <t>20:25:13</t>
  </si>
  <si>
    <t>20:25:56</t>
  </si>
  <si>
    <t>20:29:39</t>
  </si>
  <si>
    <t>22:32:33</t>
  </si>
  <si>
    <t>23:41:32</t>
  </si>
  <si>
    <t>23:49:54</t>
  </si>
  <si>
    <t>00:28:35</t>
  </si>
  <si>
    <t>01:39:10</t>
  </si>
  <si>
    <t>02:07:08</t>
  </si>
  <si>
    <t>02:25:51</t>
  </si>
  <si>
    <t>02:35:14</t>
  </si>
  <si>
    <t>02:40:45</t>
  </si>
  <si>
    <t>03:08:23</t>
  </si>
  <si>
    <t>11:20:16</t>
  </si>
  <si>
    <t>03:09:34</t>
  </si>
  <si>
    <t>03:43:25</t>
  </si>
  <si>
    <t>04:04:42</t>
  </si>
  <si>
    <t>04:05:13</t>
  </si>
  <si>
    <t>04:07:43</t>
  </si>
  <si>
    <t>03:11:14</t>
  </si>
  <si>
    <t>04:59:38</t>
  </si>
  <si>
    <t>05:01:28</t>
  </si>
  <si>
    <t>05:50:02</t>
  </si>
  <si>
    <t>06:03:09</t>
  </si>
  <si>
    <t>06:24:52</t>
  </si>
  <si>
    <t>05:14:13</t>
  </si>
  <si>
    <t>06:30:17</t>
  </si>
  <si>
    <t>18:20:18</t>
  </si>
  <si>
    <t>06:30:48</t>
  </si>
  <si>
    <t>04:23:37</t>
  </si>
  <si>
    <t>06:30:01</t>
  </si>
  <si>
    <t>06:30:29</t>
  </si>
  <si>
    <t>06:30:43</t>
  </si>
  <si>
    <t>06:32:07</t>
  </si>
  <si>
    <t>10:14:40</t>
  </si>
  <si>
    <t>06:42:02</t>
  </si>
  <si>
    <t>04:44:22</t>
  </si>
  <si>
    <t>07:02:47</t>
  </si>
  <si>
    <t>07:04:16</t>
  </si>
  <si>
    <t>09:59:12</t>
  </si>
  <si>
    <t>11:21:23</t>
  </si>
  <si>
    <t>13:23:11</t>
  </si>
  <si>
    <t>13:53:38</t>
  </si>
  <si>
    <t>13:56:07</t>
  </si>
  <si>
    <t>14:05:18</t>
  </si>
  <si>
    <t>14:39:42</t>
  </si>
  <si>
    <t>15:13:00</t>
  </si>
  <si>
    <t>15:31:48</t>
  </si>
  <si>
    <t>15:36:49</t>
  </si>
  <si>
    <t>15:41:41</t>
  </si>
  <si>
    <t>20:35:42</t>
  </si>
  <si>
    <t>15:50:38</t>
  </si>
  <si>
    <t>17:01:30</t>
  </si>
  <si>
    <t>20:42:53</t>
  </si>
  <si>
    <t>22:36:12</t>
  </si>
  <si>
    <t>22:49:30</t>
  </si>
  <si>
    <t>23:51:24</t>
  </si>
  <si>
    <t>00:53:21</t>
  </si>
  <si>
    <t>01:33:24</t>
  </si>
  <si>
    <t>02:28:03</t>
  </si>
  <si>
    <t>16:58:15</t>
  </si>
  <si>
    <t>17:00:28</t>
  </si>
  <si>
    <t>17:04:27</t>
  </si>
  <si>
    <t>17:11:11</t>
  </si>
  <si>
    <t>17:15:02</t>
  </si>
  <si>
    <t>17:25:52</t>
  </si>
  <si>
    <t>17:38:18</t>
  </si>
  <si>
    <t>17:39:25</t>
  </si>
  <si>
    <t>17:40:20</t>
  </si>
  <si>
    <t>17:51:49</t>
  </si>
  <si>
    <t>18:23:14</t>
  </si>
  <si>
    <t>18:32:13</t>
  </si>
  <si>
    <t>19:15:41</t>
  </si>
  <si>
    <t>19:37:37</t>
  </si>
  <si>
    <t>01:15:40</t>
  </si>
  <si>
    <t>19:47:26</t>
  </si>
  <si>
    <t>19:51:03</t>
  </si>
  <si>
    <t>20:25:31</t>
  </si>
  <si>
    <t>20:47:45</t>
  </si>
  <si>
    <t>20:57:01</t>
  </si>
  <si>
    <t>21:01:39</t>
  </si>
  <si>
    <t>21:08:44</t>
  </si>
  <si>
    <t>15:52:41</t>
  </si>
  <si>
    <t>15:58:34</t>
  </si>
  <si>
    <t>16:10:20</t>
  </si>
  <si>
    <t>16:13:23</t>
  </si>
  <si>
    <t>16:31:10</t>
  </si>
  <si>
    <t>17:24:17</t>
  </si>
  <si>
    <t>17:25:15</t>
  </si>
  <si>
    <t>17:26:25</t>
  </si>
  <si>
    <t>18:06:51</t>
  </si>
  <si>
    <t>18:24:25</t>
  </si>
  <si>
    <t>18:28:45</t>
  </si>
  <si>
    <t>18:32:32</t>
  </si>
  <si>
    <t>18:35:47</t>
  </si>
  <si>
    <t>19:16:09</t>
  </si>
  <si>
    <t>19:20:21</t>
  </si>
  <si>
    <t>19:21:56</t>
  </si>
  <si>
    <t>19:44:01</t>
  </si>
  <si>
    <t>19:50:14</t>
  </si>
  <si>
    <t>19:57:53</t>
  </si>
  <si>
    <t>19:59:11</t>
  </si>
  <si>
    <t>21:38:55</t>
  </si>
  <si>
    <t>18:28:38</t>
  </si>
  <si>
    <t>21:58:13</t>
  </si>
  <si>
    <t>22:02:59</t>
  </si>
  <si>
    <t>22:12:33</t>
  </si>
  <si>
    <t>20:50:30</t>
  </si>
  <si>
    <t>22:16:51</t>
  </si>
  <si>
    <t>22:45:41</t>
  </si>
  <si>
    <t>22:51:23</t>
  </si>
  <si>
    <t>23:10:09</t>
  </si>
  <si>
    <t>23:32:35</t>
  </si>
  <si>
    <t>23:34:04</t>
  </si>
  <si>
    <t>23:37:04</t>
  </si>
  <si>
    <t>23:56:41</t>
  </si>
  <si>
    <t>00:27:56</t>
  </si>
  <si>
    <t>00:45:04</t>
  </si>
  <si>
    <t>01:06:28</t>
  </si>
  <si>
    <t>01:11:32</t>
  </si>
  <si>
    <t>01:11:38</t>
  </si>
  <si>
    <t>20:59:03</t>
  </si>
  <si>
    <t>01:07:10</t>
  </si>
  <si>
    <t>14:50:27</t>
  </si>
  <si>
    <t>01:12:30</t>
  </si>
  <si>
    <t>01:26:26</t>
  </si>
  <si>
    <t>01:27:54</t>
  </si>
  <si>
    <t>01:31:39</t>
  </si>
  <si>
    <t>01:43:14</t>
  </si>
  <si>
    <t>01:48:28</t>
  </si>
  <si>
    <t>01:51:59</t>
  </si>
  <si>
    <t>22:52:20</t>
  </si>
  <si>
    <t>22:52:39</t>
  </si>
  <si>
    <t>01:53:05</t>
  </si>
  <si>
    <t>01:54:44</t>
  </si>
  <si>
    <t>21:40:10</t>
  </si>
  <si>
    <t>01:56:43</t>
  </si>
  <si>
    <t>21:14:56</t>
  </si>
  <si>
    <t>00:21:25</t>
  </si>
  <si>
    <t>01:55:22</t>
  </si>
  <si>
    <t>01:59:55</t>
  </si>
  <si>
    <t>02:10:22</t>
  </si>
  <si>
    <t>02:02:00</t>
  </si>
  <si>
    <t>02:16:51</t>
  </si>
  <si>
    <t>21:51:00</t>
  </si>
  <si>
    <t>23:16:49</t>
  </si>
  <si>
    <t>02:20:29</t>
  </si>
  <si>
    <t>20:05:31</t>
  </si>
  <si>
    <t>11:30:28</t>
  </si>
  <si>
    <t>02:27:11</t>
  </si>
  <si>
    <t>02:58:01</t>
  </si>
  <si>
    <t>02:59:50</t>
  </si>
  <si>
    <t>00:43:45</t>
  </si>
  <si>
    <t>03:03:50</t>
  </si>
  <si>
    <t>04:52:56</t>
  </si>
  <si>
    <t>03:03:25</t>
  </si>
  <si>
    <t>03:04:03</t>
  </si>
  <si>
    <t>03:10:13</t>
  </si>
  <si>
    <t>04:38:39</t>
  </si>
  <si>
    <t>04:42:47</t>
  </si>
  <si>
    <t>03:07:10</t>
  </si>
  <si>
    <t>04:44:49</t>
  </si>
  <si>
    <t>22:00:35</t>
  </si>
  <si>
    <t>04:36:56</t>
  </si>
  <si>
    <t>04:39:33</t>
  </si>
  <si>
    <t>04:46:49</t>
  </si>
  <si>
    <t>05:18:48</t>
  </si>
  <si>
    <t>05:19:42</t>
  </si>
  <si>
    <t>05:38:55</t>
  </si>
  <si>
    <t>05:44:29</t>
  </si>
  <si>
    <t>06:37:46</t>
  </si>
  <si>
    <t>07:10:47</t>
  </si>
  <si>
    <t>07:20:17</t>
  </si>
  <si>
    <t>07:27:43</t>
  </si>
  <si>
    <t>07:41:29</t>
  </si>
  <si>
    <t>07:48:21</t>
  </si>
  <si>
    <t>08:29:37</t>
  </si>
  <si>
    <t>03:08:06</t>
  </si>
  <si>
    <t>08:48:02</t>
  </si>
  <si>
    <t>08:55:34</t>
  </si>
  <si>
    <t>09:54:41</t>
  </si>
  <si>
    <t>10:14:00</t>
  </si>
  <si>
    <t>01:25:46</t>
  </si>
  <si>
    <t>00:25:47</t>
  </si>
  <si>
    <t>10:23:03</t>
  </si>
  <si>
    <t>10:58:37</t>
  </si>
  <si>
    <t>11:30:08</t>
  </si>
  <si>
    <t>12:09:18</t>
  </si>
  <si>
    <t>12:34:02</t>
  </si>
  <si>
    <t>12:43:07</t>
  </si>
  <si>
    <t>13:06:08</t>
  </si>
  <si>
    <t>13:17:35</t>
  </si>
  <si>
    <t>13:37:35</t>
  </si>
  <si>
    <t>22:13:36</t>
  </si>
  <si>
    <t>15:21:23</t>
  </si>
  <si>
    <t>15:23:08</t>
  </si>
  <si>
    <t>15:53:31</t>
  </si>
  <si>
    <t>15:54:30</t>
  </si>
  <si>
    <t>14:45:29</t>
  </si>
  <si>
    <t>16:11:07</t>
  </si>
  <si>
    <t>16:23:51</t>
  </si>
  <si>
    <t>17:22:52</t>
  </si>
  <si>
    <t>16:34:44</t>
  </si>
  <si>
    <t>17:59:10</t>
  </si>
  <si>
    <t>00:24:03</t>
  </si>
  <si>
    <t>17:58:00</t>
  </si>
  <si>
    <t>18:04:49</t>
  </si>
  <si>
    <t>18:09:51</t>
  </si>
  <si>
    <t>18:25:34</t>
  </si>
  <si>
    <t>18:47:22</t>
  </si>
  <si>
    <t>18:51:26</t>
  </si>
  <si>
    <t>19:47:07</t>
  </si>
  <si>
    <t>20:00:43</t>
  </si>
  <si>
    <t>20:24:13</t>
  </si>
  <si>
    <t>20:23:36</t>
  </si>
  <si>
    <t>20:24:27</t>
  </si>
  <si>
    <t>20:33:04</t>
  </si>
  <si>
    <t>20:43:51</t>
  </si>
  <si>
    <t>20:56:52</t>
  </si>
  <si>
    <t>20:57:55</t>
  </si>
  <si>
    <t>19:55:56</t>
  </si>
  <si>
    <t>21:04:36</t>
  </si>
  <si>
    <t>21:17:25</t>
  </si>
  <si>
    <t>21:17:50</t>
  </si>
  <si>
    <t>10:35:18</t>
  </si>
  <si>
    <t>21:19:33</t>
  </si>
  <si>
    <t>21:30:47</t>
  </si>
  <si>
    <t>22:35:18</t>
  </si>
  <si>
    <t>22:35:45</t>
  </si>
  <si>
    <t>19:21:47</t>
  </si>
  <si>
    <t>20:29:29</t>
  </si>
  <si>
    <t>22:37:17</t>
  </si>
  <si>
    <t>23:48:00</t>
  </si>
  <si>
    <t>22:22:31</t>
  </si>
  <si>
    <t>22:21:50</t>
  </si>
  <si>
    <t>22:41:38</t>
  </si>
  <si>
    <t>22:56:12</t>
  </si>
  <si>
    <t>22:56:59</t>
  </si>
  <si>
    <t>23:02:12</t>
  </si>
  <si>
    <t>23:08:59</t>
  </si>
  <si>
    <t>23:31:07</t>
  </si>
  <si>
    <t>23:35:32</t>
  </si>
  <si>
    <t>23:38:10</t>
  </si>
  <si>
    <t>23:57:48</t>
  </si>
  <si>
    <t>00:22:12</t>
  </si>
  <si>
    <t>00:30:01</t>
  </si>
  <si>
    <t>00:26:07</t>
  </si>
  <si>
    <t>00:32:02</t>
  </si>
  <si>
    <t>00:32:28</t>
  </si>
  <si>
    <t>00:40:06</t>
  </si>
  <si>
    <t>01:10:15</t>
  </si>
  <si>
    <t>01:15:38</t>
  </si>
  <si>
    <t>01:17:27</t>
  </si>
  <si>
    <t>15:15:38</t>
  </si>
  <si>
    <t>03:36:22</t>
  </si>
  <si>
    <t>03:37:49</t>
  </si>
  <si>
    <t>03:40:10</t>
  </si>
  <si>
    <t>03:51:14</t>
  </si>
  <si>
    <t>04:01:52</t>
  </si>
  <si>
    <t>04:05:03</t>
  </si>
  <si>
    <t>04:17:33</t>
  </si>
  <si>
    <t>04:19:39</t>
  </si>
  <si>
    <t>04:22:39</t>
  </si>
  <si>
    <t>04:25:10</t>
  </si>
  <si>
    <t>04:26:45</t>
  </si>
  <si>
    <t>04:30:52</t>
  </si>
  <si>
    <t>04:37:19</t>
  </si>
  <si>
    <t>04:42:45</t>
  </si>
  <si>
    <t>12:02:21</t>
  </si>
  <si>
    <t>12:12:46</t>
  </si>
  <si>
    <t>12:16:19</t>
  </si>
  <si>
    <t>12:17:39</t>
  </si>
  <si>
    <t>12:22:51</t>
  </si>
  <si>
    <t>12:23:38</t>
  </si>
  <si>
    <t>12:26:58</t>
  </si>
  <si>
    <t>12:31:25</t>
  </si>
  <si>
    <t>12:36:25</t>
  </si>
  <si>
    <t>12:40:54</t>
  </si>
  <si>
    <t>12:57:17</t>
  </si>
  <si>
    <t>13:02:18</t>
  </si>
  <si>
    <t>13:07:46</t>
  </si>
  <si>
    <t>13:14:02</t>
  </si>
  <si>
    <t>13:18:07</t>
  </si>
  <si>
    <t>13:20:37</t>
  </si>
  <si>
    <t>13:33:40</t>
  </si>
  <si>
    <t>13:36:44</t>
  </si>
  <si>
    <t>13:44:45</t>
  </si>
  <si>
    <t>13:47:06</t>
  </si>
  <si>
    <t>13:50:32</t>
  </si>
  <si>
    <t>13:54:40</t>
  </si>
  <si>
    <t>13:57:23</t>
  </si>
  <si>
    <t>14:09:50</t>
  </si>
  <si>
    <t>14:18:42</t>
  </si>
  <si>
    <t>14:25:04</t>
  </si>
  <si>
    <t>14:37:45</t>
  </si>
  <si>
    <t>14:42:03</t>
  </si>
  <si>
    <t>15:27:24</t>
  </si>
  <si>
    <t>15:33:47</t>
  </si>
  <si>
    <t>16:16:18</t>
  </si>
  <si>
    <t>16:17:06</t>
  </si>
  <si>
    <t>16:19:01</t>
  </si>
  <si>
    <t>16:29:14</t>
  </si>
  <si>
    <t>16:35:16</t>
  </si>
  <si>
    <t>16:39:39</t>
  </si>
  <si>
    <t>16:44:06</t>
  </si>
  <si>
    <t>16:45:20</t>
  </si>
  <si>
    <t>16:49:00</t>
  </si>
  <si>
    <t>16:58:54</t>
  </si>
  <si>
    <t>17:01:51</t>
  </si>
  <si>
    <t>01:32:23</t>
  </si>
  <si>
    <t>01:58:26</t>
  </si>
  <si>
    <t>01:58:01</t>
  </si>
  <si>
    <t>02:09:25</t>
  </si>
  <si>
    <t>02:25:08</t>
  </si>
  <si>
    <t>02:29:08</t>
  </si>
  <si>
    <t>02:30:39</t>
  </si>
  <si>
    <t>02:33:54</t>
  </si>
  <si>
    <t>02:40:53</t>
  </si>
  <si>
    <t>02:45:51</t>
  </si>
  <si>
    <t>07:09:50</t>
  </si>
  <si>
    <t>02:54:40</t>
  </si>
  <si>
    <t>03:00:57</t>
  </si>
  <si>
    <t>03:29:32</t>
  </si>
  <si>
    <t>03:33:27</t>
  </si>
  <si>
    <t>03:40:07</t>
  </si>
  <si>
    <t>07:56:22</t>
  </si>
  <si>
    <t>03:45:53</t>
  </si>
  <si>
    <t>03:55:47</t>
  </si>
  <si>
    <t>23:22:17</t>
  </si>
  <si>
    <t>03:38:02</t>
  </si>
  <si>
    <t>03:39:10</t>
  </si>
  <si>
    <t>03:13:19</t>
  </si>
  <si>
    <t>04:01:32</t>
  </si>
  <si>
    <t>02:33:34</t>
  </si>
  <si>
    <t>17:59:05</t>
  </si>
  <si>
    <t>04:06:06</t>
  </si>
  <si>
    <t>20:50:48</t>
  </si>
  <si>
    <t>17:03:32</t>
  </si>
  <si>
    <t>04:20:18</t>
  </si>
  <si>
    <t>17:02:38</t>
  </si>
  <si>
    <t>04:21:40</t>
  </si>
  <si>
    <t>04:38:35</t>
  </si>
  <si>
    <t>04:38:37</t>
  </si>
  <si>
    <t>01:14:22</t>
  </si>
  <si>
    <t>04:40:01</t>
  </si>
  <si>
    <t>04:41:01</t>
  </si>
  <si>
    <t>05:13:53</t>
  </si>
  <si>
    <t>17:14:52</t>
  </si>
  <si>
    <t>05:19:20</t>
  </si>
  <si>
    <t>00:07:50</t>
  </si>
  <si>
    <t>05:19:33</t>
  </si>
  <si>
    <t>05:10:54</t>
  </si>
  <si>
    <t>06:25:32</t>
  </si>
  <si>
    <t>06:26:07</t>
  </si>
  <si>
    <t>06:47:15</t>
  </si>
  <si>
    <t>06:54:25</t>
  </si>
  <si>
    <t>07:02:16</t>
  </si>
  <si>
    <t>07:04:24</t>
  </si>
  <si>
    <t>07:05:23</t>
  </si>
  <si>
    <t>07:14:13</t>
  </si>
  <si>
    <t>07:19:09</t>
  </si>
  <si>
    <t>05:20:00</t>
  </si>
  <si>
    <t>05:18:54</t>
  </si>
  <si>
    <t>05:19:29</t>
  </si>
  <si>
    <t>05:24:35</t>
  </si>
  <si>
    <t>02:32:33</t>
  </si>
  <si>
    <t>05:36:20</t>
  </si>
  <si>
    <t>05:46:31</t>
  </si>
  <si>
    <t>23:42:19</t>
  </si>
  <si>
    <t>00:15:51</t>
  </si>
  <si>
    <t>03:04:27</t>
  </si>
  <si>
    <t>05:00:50</t>
  </si>
  <si>
    <t>06:05:53</t>
  </si>
  <si>
    <t>06:31:30</t>
  </si>
  <si>
    <t>07:06:25</t>
  </si>
  <si>
    <t>19:27:34</t>
  </si>
  <si>
    <t>02:47:13</t>
  </si>
  <si>
    <t>22:24:54</t>
  </si>
  <si>
    <t>02:47:59</t>
  </si>
  <si>
    <t>23:29:18</t>
  </si>
  <si>
    <t>02:48:19</t>
  </si>
  <si>
    <t>02:24:04</t>
  </si>
  <si>
    <t>02:48:58</t>
  </si>
  <si>
    <t>21:35:27</t>
  </si>
  <si>
    <t>22:50:08</t>
  </si>
  <si>
    <t>02:41:14</t>
  </si>
  <si>
    <t>02:52:27</t>
  </si>
  <si>
    <t>03:22:33</t>
  </si>
  <si>
    <t>03:22:59</t>
  </si>
  <si>
    <t>23:05:01</t>
  </si>
  <si>
    <t>23:05:43</t>
  </si>
  <si>
    <t>23:08:57</t>
  </si>
  <si>
    <t>23:10:07</t>
  </si>
  <si>
    <t>23:12:08</t>
  </si>
  <si>
    <t>23:35:41</t>
  </si>
  <si>
    <t>23:48:21</t>
  </si>
  <si>
    <t>23:49:13</t>
  </si>
  <si>
    <t>23:50:59</t>
  </si>
  <si>
    <t>23:52:22</t>
  </si>
  <si>
    <t>23:54:23</t>
  </si>
  <si>
    <t>00:06:03</t>
  </si>
  <si>
    <t>00:07:30</t>
  </si>
  <si>
    <t>00:33:44</t>
  </si>
  <si>
    <t>02:49:23</t>
  </si>
  <si>
    <t>05:46:45</t>
  </si>
  <si>
    <t>06:04:34</t>
  </si>
  <si>
    <t>22:35:39</t>
  </si>
  <si>
    <t>23:22:43</t>
  </si>
  <si>
    <t>02:54:02</t>
  </si>
  <si>
    <t>04:51:57</t>
  </si>
  <si>
    <t>07:29:52</t>
  </si>
  <si>
    <t>09:18:19</t>
  </si>
  <si>
    <t>08:24:25</t>
  </si>
  <si>
    <t>08:27:11</t>
  </si>
  <si>
    <t>09:56:13</t>
  </si>
  <si>
    <t>20:30:35</t>
  </si>
  <si>
    <t>10:16:56</t>
  </si>
  <si>
    <t>18:59:09</t>
  </si>
  <si>
    <t>11:01:57</t>
  </si>
  <si>
    <t>10:14:37</t>
  </si>
  <si>
    <t>11:11:05</t>
  </si>
  <si>
    <t>11:59:09</t>
  </si>
  <si>
    <t>12:59:18</t>
  </si>
  <si>
    <t>13:36:20</t>
  </si>
  <si>
    <t>13:54:00</t>
  </si>
  <si>
    <t>14:00:31</t>
  </si>
  <si>
    <t>14:58:59</t>
  </si>
  <si>
    <t>15:37:04</t>
  </si>
  <si>
    <t>04:37:02</t>
  </si>
  <si>
    <t>15:53:59</t>
  </si>
  <si>
    <t>15:52:02</t>
  </si>
  <si>
    <t>16:02:07</t>
  </si>
  <si>
    <t>17:00:31</t>
  </si>
  <si>
    <t>16:03:28</t>
  </si>
  <si>
    <t>16:26:23</t>
  </si>
  <si>
    <t>16:27:00</t>
  </si>
  <si>
    <t>16:36:50</t>
  </si>
  <si>
    <t>17:12:33</t>
  </si>
  <si>
    <t>17:44:40</t>
  </si>
  <si>
    <t>16:09:17</t>
  </si>
  <si>
    <t>17:46:24</t>
  </si>
  <si>
    <t>17:55:40</t>
  </si>
  <si>
    <t>18:00:13</t>
  </si>
  <si>
    <t>04:39:39</t>
  </si>
  <si>
    <t>21:48:29</t>
  </si>
  <si>
    <t>18:19:13</t>
  </si>
  <si>
    <t>00:54:01</t>
  </si>
  <si>
    <t>19:05:18</t>
  </si>
  <si>
    <t>19:08:19</t>
  </si>
  <si>
    <t>19:25:38</t>
  </si>
  <si>
    <t>19:28:32</t>
  </si>
  <si>
    <t>19:37:00</t>
  </si>
  <si>
    <t>02:00:00</t>
  </si>
  <si>
    <t>19:00:20</t>
  </si>
  <si>
    <t>17:00:00</t>
  </si>
  <si>
    <t>16:01:21</t>
  </si>
  <si>
    <t>00:22:05</t>
  </si>
  <si>
    <t>19:54:38</t>
  </si>
  <si>
    <t>https://twitter.com/prettydope_/status/1149525648576172034</t>
  </si>
  <si>
    <t>https://twitter.com/edwardbrowden/status/1149528797630197767</t>
  </si>
  <si>
    <t>https://twitter.com/brendizzle_ovo/status/1149529887574618116</t>
  </si>
  <si>
    <t>https://twitter.com/justb_nae/status/1149534780582580225</t>
  </si>
  <si>
    <t>https://twitter.com/anash002/status/1149541527430975489</t>
  </si>
  <si>
    <t>https://twitter.com/valdivia_brenda/status/1149547484215009281</t>
  </si>
  <si>
    <t>https://twitter.com/sabrinamonet/status/1149548553208881159</t>
  </si>
  <si>
    <t>https://twitter.com/jordanmarie7677/status/1149552503299555333</t>
  </si>
  <si>
    <t>https://twitter.com/thisiscodyt/status/1149552562200170498</t>
  </si>
  <si>
    <t>https://twitter.com/savlynnmackey/status/1149557063929880576</t>
  </si>
  <si>
    <t>https://twitter.com/iamloraaa/status/1141935315017273344</t>
  </si>
  <si>
    <t>https://twitter.com/jjackiie07/status/1149624480227975168</t>
  </si>
  <si>
    <t>https://twitter.com/brighidsforge/status/1148826213970075648</t>
  </si>
  <si>
    <t>https://twitter.com/alleysuntastic/status/1149648937780797441</t>
  </si>
  <si>
    <t>https://twitter.com/itsmorgan_ee/status/1149649982175117314</t>
  </si>
  <si>
    <t>https://twitter.com/teeshteesh/status/1149668266459058176</t>
  </si>
  <si>
    <t>https://twitter.com/jbaez94/status/1149671731432288261</t>
  </si>
  <si>
    <t>https://twitter.com/ladyzip15/status/1149696585418383360</t>
  </si>
  <si>
    <t>https://twitter.com/ladyzip15/status/1149697935166386176</t>
  </si>
  <si>
    <t>https://twitter.com/shereiqns/status/1149698950213054464</t>
  </si>
  <si>
    <t>https://twitter.com/blindnewworld/status/1149052421672488961</t>
  </si>
  <si>
    <t>https://twitter.com/northquahog48/status/1149706010975756288</t>
  </si>
  <si>
    <t>https://twitter.com/sayconsengbloh/status/1149711392318087168</t>
  </si>
  <si>
    <t>https://twitter.com/shatheflash/status/1133893578961408000</t>
  </si>
  <si>
    <t>https://twitter.com/ayamxomusic/status/1149728972600745984</t>
  </si>
  <si>
    <t>https://twitter.com/soulmatecamilas/status/1149731374326267904</t>
  </si>
  <si>
    <t>https://twitter.com/camila_cabello/status/950069022111956993</t>
  </si>
  <si>
    <t>https://twitter.com/findukarla/status/1149731561815859200</t>
  </si>
  <si>
    <t>https://twitter.com/haleighhamad/status/1149734253225226241</t>
  </si>
  <si>
    <t>https://twitter.com/eveinlove_/status/1149734600324931585</t>
  </si>
  <si>
    <t>https://twitter.com/dvmnitsq/status/1149741782478966784</t>
  </si>
  <si>
    <t>https://twitter.com/nala_jane/status/1149742930036441088</t>
  </si>
  <si>
    <t>https://twitter.com/nala_jane/status/1149750001184247809</t>
  </si>
  <si>
    <t>https://twitter.com/nala_jane/status/1149750093215621120</t>
  </si>
  <si>
    <t>https://twitter.com/charvettebey/status/1149753189421502464</t>
  </si>
  <si>
    <t>https://twitter.com/cmndrlex/status/1149547066009370624</t>
  </si>
  <si>
    <t>https://twitter.com/cmndrlex/status/1149550204082720769</t>
  </si>
  <si>
    <t>https://twitter.com/cmndrlex/status/1149556520083787776</t>
  </si>
  <si>
    <t>https://twitter.com/cmndrlex/status/1149759921908531203</t>
  </si>
  <si>
    <t>https://twitter.com/lucklee91/status/1149532705043800065</t>
  </si>
  <si>
    <t>https://twitter.com/lucklee91/status/1149764022079803394</t>
  </si>
  <si>
    <t>https://twitter.com/hannasheehan/status/1149766575366529024</t>
  </si>
  <si>
    <t>https://twitter.com/coreyconsulting/status/1149780785332969478</t>
  </si>
  <si>
    <t>https://twitter.com/tvline/status/1131635562480361472</t>
  </si>
  <si>
    <t>https://twitter.com/deyon_bell/status/1149798917795721216</t>
  </si>
  <si>
    <t>https://twitter.com/nh_felicia/status/1149800040052994050</t>
  </si>
  <si>
    <t>https://twitter.com/elocatchtnawwe/status/1149807184706002945</t>
  </si>
  <si>
    <t>https://twitter.com/realizurworthit/status/1149807723141369861</t>
  </si>
  <si>
    <t>https://twitter.com/marcoplaisir/status/1149807907460014081</t>
  </si>
  <si>
    <t>https://twitter.com/maty_mbp/status/1149807962883526656</t>
  </si>
  <si>
    <t>https://twitter.com/ilove3m/status/1149807988082925574</t>
  </si>
  <si>
    <t>https://twitter.com/_lauko_/status/1149808056710180864</t>
  </si>
  <si>
    <t>https://twitter.com/b3raan/status/1149808506633117696</t>
  </si>
  <si>
    <t>https://twitter.com/kameronhurley/status/1149767328936136707</t>
  </si>
  <si>
    <t>https://twitter.com/kameronhurley/status/1149767872610275328</t>
  </si>
  <si>
    <t>https://twitter.com/kameronhurley/status/1149770248184315906</t>
  </si>
  <si>
    <t>https://twitter.com/kameronhurley/status/1149771328502865920</t>
  </si>
  <si>
    <t>https://twitter.com/kameronhurley/status/1149771668795121664</t>
  </si>
  <si>
    <t>https://twitter.com/kameronhurley/status/1149772248150151175</t>
  </si>
  <si>
    <t>https://twitter.com/kameronhurley/status/1149774166352171008</t>
  </si>
  <si>
    <t>https://twitter.com/kameronhurley/status/1149776748332093440</t>
  </si>
  <si>
    <t>https://twitter.com/kameronhurley/status/1149776929240821760</t>
  </si>
  <si>
    <t>https://twitter.com/kameronhurley/status/1149777863027167232</t>
  </si>
  <si>
    <t>https://twitter.com/thisisspiffy/status/1149808792856457216</t>
  </si>
  <si>
    <t>https://twitter.com/sardigior/status/1149826155333201920</t>
  </si>
  <si>
    <t>https://twitter.com/torchofgod/status/1149828260596871168</t>
  </si>
  <si>
    <t>https://twitter.com/real_kamalsingh/status/1149837992560713728</t>
  </si>
  <si>
    <t>https://twitter.com/uknowe/status/1149855755278983170</t>
  </si>
  <si>
    <t>https://twitter.com/hannahnaugle/status/1149862795783090176</t>
  </si>
  <si>
    <t>https://twitter.com/juniormint73/status/1149867507223846913</t>
  </si>
  <si>
    <t>https://twitter.com/getmonifugitive/status/1149869865509031936</t>
  </si>
  <si>
    <t>https://twitter.com/sharmutaaff/status/1149871254058557440</t>
  </si>
  <si>
    <t>https://twitter.com/_justjens_/status/1149878210735353856</t>
  </si>
  <si>
    <t>https://twitter.com/_justjens_/status/1149639609342545922</t>
  </si>
  <si>
    <t>https://twitter.com/ash_so_phat/status/1149878506148511744</t>
  </si>
  <si>
    <t>https://twitter.com/calmviolets/status/1149887025346240512</t>
  </si>
  <si>
    <t>https://twitter.com/calmviolets/status/1149892382495793153</t>
  </si>
  <si>
    <t>https://twitter.com/calmviolets/status/1149892513437822977</t>
  </si>
  <si>
    <t>https://twitter.com/cocoluvsball/status/1149893141954277376</t>
  </si>
  <si>
    <t>https://twitter.com/notuhura/status/1149878925570531329</t>
  </si>
  <si>
    <t>https://twitter.com/notuhura/status/1149906206800187392</t>
  </si>
  <si>
    <t>https://twitter.com/bravebird131/status/1149906667607187456</t>
  </si>
  <si>
    <t>https://twitter.com/djhinds_/status/1149918888467075072</t>
  </si>
  <si>
    <t>https://twitter.com/curranpatrick33/status/1149922192429408256</t>
  </si>
  <si>
    <t>https://twitter.com/booksavor/status/1149927654822297601</t>
  </si>
  <si>
    <t>https://twitter.com/hyoungdeer12/status/1149909877407416320</t>
  </si>
  <si>
    <t>https://twitter.com/hyoungdeer12/status/1149929019090931712</t>
  </si>
  <si>
    <t>https://twitter.com/marissawoodber2/status/1149382924938223622</t>
  </si>
  <si>
    <t>https://twitter.com/blaqdahlia85/status/1149929150075088896</t>
  </si>
  <si>
    <t>https://twitter.com/blaqdahlia85/status/1149897141952876544</t>
  </si>
  <si>
    <t>https://twitter.com/blaqdahlia85/status/1149928951332122626</t>
  </si>
  <si>
    <t>https://twitter.com/blaqdahlia85/status/1149929067757613056</t>
  </si>
  <si>
    <t>https://twitter.com/blaqdahlia85/status/1149929129334202368</t>
  </si>
  <si>
    <t>https://twitter.com/blaqdahlia85/status/1149929479923539970</t>
  </si>
  <si>
    <t>https://twitter.com/ladybirdosprey/status/1149623100167712775</t>
  </si>
  <si>
    <t>https://twitter.com/ladybirdosprey/status/1149931976058499073</t>
  </si>
  <si>
    <t>https://twitter.com/nylaelise22/status/1149902363261636608</t>
  </si>
  <si>
    <t>https://twitter.com/nylaelise22/status/1149937198466314240</t>
  </si>
  <si>
    <t>https://twitter.com/nylaelise22/status/1149937571901915136</t>
  </si>
  <si>
    <t>https://twitter.com/samanglore/status/1149981593785651200</t>
  </si>
  <si>
    <t>https://twitter.com/majorleaguebtch/status/1150002276230025216</t>
  </si>
  <si>
    <t>https://twitter.com/bradyhardin/status/1150032927016849409</t>
  </si>
  <si>
    <t>https://twitter.com/francoise__4/status/1150040592631652352</t>
  </si>
  <si>
    <t>https://twitter.com/blamemarii_/status/1150041217016766464</t>
  </si>
  <si>
    <t>https://twitter.com/lee35418139/status/1150043527050645504</t>
  </si>
  <si>
    <t>https://twitter.com/laurendawnfox29/status/1150052186799464448</t>
  </si>
  <si>
    <t>https://twitter.com/queenlyslys/status/1150060564913238016</t>
  </si>
  <si>
    <t>https://twitter.com/quintessentelle/status/1150065297040334849</t>
  </si>
  <si>
    <t>https://twitter.com/korrinelovesyou/status/1150066558971944970</t>
  </si>
  <si>
    <t>https://twitter.com/jagsgirl904/status/1150067784803586048</t>
  </si>
  <si>
    <t>https://twitter.com/metroadlib/status/1149416998784446465</t>
  </si>
  <si>
    <t>https://twitter.com/madeleinebaran/status/1150070036964528130</t>
  </si>
  <si>
    <t>https://twitter.com/filmnoirgrrrl/status/1150087870994165761</t>
  </si>
  <si>
    <t>https://twitter.com/justamber19/status/1149781194923552768</t>
  </si>
  <si>
    <t>https://twitter.com/justamber19/status/1149809712474578944</t>
  </si>
  <si>
    <t>https://twitter.com/justamber19/status/1149813061009772544</t>
  </si>
  <si>
    <t>https://twitter.com/justamber19/status/1149828635261591554</t>
  </si>
  <si>
    <t>https://twitter.com/justamber19/status/1149844225347018752</t>
  </si>
  <si>
    <t>https://twitter.com/justamber19/status/1149854304163049472</t>
  </si>
  <si>
    <t>https://twitter.com/justamber19/status/1149868058510598144</t>
  </si>
  <si>
    <t>https://twitter.com/justamber19/status/1150087050634432512</t>
  </si>
  <si>
    <t>https://twitter.com/justamber19/status/1150087612155224064</t>
  </si>
  <si>
    <t>https://twitter.com/justamber19/status/1150088613469855744</t>
  </si>
  <si>
    <t>https://twitter.com/_andrenaa/status/1150090308266483713</t>
  </si>
  <si>
    <t>https://twitter.com/atlgeekdesigns/status/1150091276055994368</t>
  </si>
  <si>
    <t>https://twitter.com/collins90217438/status/1150094004073222144</t>
  </si>
  <si>
    <t>https://twitter.com/itsqueennono/status/1150097133133008901</t>
  </si>
  <si>
    <t>https://twitter.com/mujerduff/status/1150097412326866946</t>
  </si>
  <si>
    <t>https://twitter.com/26_jessiii/status/1150097644187820034</t>
  </si>
  <si>
    <t>https://twitter.com/vronix/status/1150100531450281984</t>
  </si>
  <si>
    <t>https://twitter.com/dextergraythc/status/1150108438267084800</t>
  </si>
  <si>
    <t>https://twitter.com/beezybee592/status/1150110699353341952</t>
  </si>
  <si>
    <t>https://twitter.com/jwale7/status/1150121639197024257</t>
  </si>
  <si>
    <t>https://twitter.com/popsreviews/status/1150127157844291584</t>
  </si>
  <si>
    <t>https://twitter.com/benjie_rigby/status/1149849841411010560</t>
  </si>
  <si>
    <t>https://twitter.com/xtremerebel15/status/1150129628947857409</t>
  </si>
  <si>
    <t>https://twitter.com/lelligotpurple/status/1150130540609228800</t>
  </si>
  <si>
    <t>https://twitter.com/odilaisabella/status/1150139211066040320</t>
  </si>
  <si>
    <t>https://twitter.com/samanthaprez14/status/1150144807316140033</t>
  </si>
  <si>
    <t>https://twitter.com/morrellfishing/status/1150147141396041729</t>
  </si>
  <si>
    <t>https://twitter.com/gayxalien/status/1150148304375832576</t>
  </si>
  <si>
    <t>https://twitter.com/_ashleymaria_/status/1150150088620150784</t>
  </si>
  <si>
    <t>https://twitter.com/_ashleymaria_/status/1150070553807654914</t>
  </si>
  <si>
    <t>https://twitter.com/_ashleymaria_/status/1150072034539515905</t>
  </si>
  <si>
    <t>https://twitter.com/_ashleymaria_/status/1150074992996114433</t>
  </si>
  <si>
    <t>https://twitter.com/_ashleymaria_/status/1150075760520126464</t>
  </si>
  <si>
    <t>https://twitter.com/_ashleymaria_/status/1150080235163017216</t>
  </si>
  <si>
    <t>https://twitter.com/_ashleymaria_/status/1150093602355175428</t>
  </si>
  <si>
    <t>https://twitter.com/_ashleymaria_/status/1150093847680245760</t>
  </si>
  <si>
    <t>https://twitter.com/_ashleymaria_/status/1150094140476145665</t>
  </si>
  <si>
    <t>https://twitter.com/_ashleymaria_/status/1150104316600082432</t>
  </si>
  <si>
    <t>https://twitter.com/_ashleymaria_/status/1150108737341919237</t>
  </si>
  <si>
    <t>https://twitter.com/_ashleymaria_/status/1150109825642258432</t>
  </si>
  <si>
    <t>https://twitter.com/_ashleymaria_/status/1150110779384958976</t>
  </si>
  <si>
    <t>https://twitter.com/_ashleymaria_/status/1150111596154372096</t>
  </si>
  <si>
    <t>https://twitter.com/_ashleymaria_/status/1150121755811430400</t>
  </si>
  <si>
    <t>https://twitter.com/_ashleymaria_/status/1150122810964135937</t>
  </si>
  <si>
    <t>https://twitter.com/_ashleymaria_/status/1150123210811289602</t>
  </si>
  <si>
    <t>https://twitter.com/_ashleymaria_/status/1150128767639195648</t>
  </si>
  <si>
    <t>https://twitter.com/_ashleymaria_/status/1150130331573526532</t>
  </si>
  <si>
    <t>https://twitter.com/_ashleymaria_/status/1150132259468566529</t>
  </si>
  <si>
    <t>https://twitter.com/_ashleymaria_/status/1150132584887853056</t>
  </si>
  <si>
    <t>https://twitter.com/clairetastic/status/1150157683871215616</t>
  </si>
  <si>
    <t>https://twitter.com/lala3369/status/1149385020286672896</t>
  </si>
  <si>
    <t>https://twitter.com/asiatique_19/status/1150162542750294016</t>
  </si>
  <si>
    <t>https://twitter.com/hollykategfe/status/1150163742182838274</t>
  </si>
  <si>
    <t>https://twitter.com/254mochacharlie/status/1150166150111608834</t>
  </si>
  <si>
    <t>https://twitter.com/mirandaloakley/status/1150145498797498368</t>
  </si>
  <si>
    <t>https://twitter.com/lovelikeelena/status/1150167232565129217</t>
  </si>
  <si>
    <t>https://twitter.com/ejauthentic/status/1150174485879934978</t>
  </si>
  <si>
    <t>https://twitter.com/xnvyx/status/1150175919295909888</t>
  </si>
  <si>
    <t>https://twitter.com/ioyg/status/1150180644036763648</t>
  </si>
  <si>
    <t>https://twitter.com/musiccitymel/status/1150186287770587136</t>
  </si>
  <si>
    <t>https://twitter.com/carmenspider/status/1150186661998989314</t>
  </si>
  <si>
    <t>https://twitter.com/amanda_mielke7/status/1150187416109690880</t>
  </si>
  <si>
    <t>https://twitter.com/notwhatchathink/status/1150192356286767109</t>
  </si>
  <si>
    <t>https://twitter.com/zanrene85/status/1150200220577423361</t>
  </si>
  <si>
    <t>https://twitter.com/mrs_tempa/status/1150204531042594816</t>
  </si>
  <si>
    <t>https://twitter.com/_oreyau/status/1150209915656572928</t>
  </si>
  <si>
    <t>https://twitter.com/supremeanita/status/1150211190183911431</t>
  </si>
  <si>
    <t>https://twitter.com/amberrjoyy/status/1150211215513272320</t>
  </si>
  <si>
    <t>https://twitter.com/sailorgainz18/status/1150147651213680640</t>
  </si>
  <si>
    <t>https://twitter.com/rashadheyward/status/1150210092542963717</t>
  </si>
  <si>
    <t>https://twitter.com/chl0bird/status/1150054890808459265</t>
  </si>
  <si>
    <t>https://twitter.com/rashadheyward/status/1150211433923301376</t>
  </si>
  <si>
    <t>https://twitter.com/clean4uth/status/1150214941015715840</t>
  </si>
  <si>
    <t>https://twitter.com/clean4uth/status/1150215308835205125</t>
  </si>
  <si>
    <t>https://twitter.com/joemungel1977/status/1150216255162519552</t>
  </si>
  <si>
    <t>https://twitter.com/amwinnie/status/1150219167792078848</t>
  </si>
  <si>
    <t>https://twitter.com/foxienow/status/1150220486057627648</t>
  </si>
  <si>
    <t>https://twitter.com/melyndakay/status/1150221372251152386</t>
  </si>
  <si>
    <t>https://twitter.com/stefveronicaaa/status/1149813772225302529</t>
  </si>
  <si>
    <t>https://twitter.com/stefveronicaaa/status/1149813853384871937</t>
  </si>
  <si>
    <t>https://twitter.com/stefveronicaaa/status/1150221647246430208</t>
  </si>
  <si>
    <t>https://twitter.com/skinnydiva/status/1150222062503550978</t>
  </si>
  <si>
    <t>https://twitter.com/whoa_nelly1016/status/1150157998557421568</t>
  </si>
  <si>
    <t>https://twitter.com/whoa_nelly1016/status/1150222559880896519</t>
  </si>
  <si>
    <t>https://twitter.com/0hbetave/status/1150151649681432577</t>
  </si>
  <si>
    <t>https://twitter.com/0hbetave/status/1150198578020835328</t>
  </si>
  <si>
    <t>https://twitter.com/0hbetave/status/1150222220062539776</t>
  </si>
  <si>
    <t>https://twitter.com/0hbetave/status/1150223366772707333</t>
  </si>
  <si>
    <t>https://twitter.com/abrahamswee/status/1150225996492279809</t>
  </si>
  <si>
    <t>https://twitter.com/xochantelle___/status/1150223893438881794</t>
  </si>
  <si>
    <t>https://twitter.com/xochantelle___/status/1150227628525330432</t>
  </si>
  <si>
    <t>https://twitter.com/htowntreasure/status/1150160724817301505</t>
  </si>
  <si>
    <t>https://twitter.com/htowntreasure/status/1150182320156086272</t>
  </si>
  <si>
    <t>https://twitter.com/htowntreasure/status/1150228542946467841</t>
  </si>
  <si>
    <t>https://twitter.com/atari_jones/status/1150134179620954112</t>
  </si>
  <si>
    <t>https://twitter.com/zoee_tamara/status/954677501242036225</t>
  </si>
  <si>
    <t>https://twitter.com/zoee_tamara/status/1150230228565811200</t>
  </si>
  <si>
    <t>https://twitter.com/rvt01/status/1150237987042746368</t>
  </si>
  <si>
    <t>https://twitter.com/kierstincheer/status/1150238444397969408</t>
  </si>
  <si>
    <t>https://twitter.com/briandannelly/status/1150204198451122176</t>
  </si>
  <si>
    <t>https://twitter.com/ilovequeenb/status/1150239450275954688</t>
  </si>
  <si>
    <t>https://twitter.com/sincerelygrlmil/status/1150239348790583296</t>
  </si>
  <si>
    <t>https://twitter.com/sincerelygrlmil/status/1150239507884777472</t>
  </si>
  <si>
    <t>https://twitter.com/jredrod82/status/1150241058103668736</t>
  </si>
  <si>
    <t>https://twitter.com/jaemyers18/status/1150263313051164672</t>
  </si>
  <si>
    <t>https://twitter.com/jaemyers18/status/1150264352605425665</t>
  </si>
  <si>
    <t>https://twitter.com/dawanahug/status/1150240290806140928</t>
  </si>
  <si>
    <t>https://twitter.com/dawanahug/status/1150264866046971904</t>
  </si>
  <si>
    <t>https://twitter.com/dawanahug/status/1150163137171283968</t>
  </si>
  <si>
    <t>https://twitter.com/dawanahug/status/1150262880375365632</t>
  </si>
  <si>
    <t>https://twitter.com/dawanahug/status/1150263538709147648</t>
  </si>
  <si>
    <t>https://twitter.com/sunshine_831/status/1150265368461664256</t>
  </si>
  <si>
    <t>https://twitter.com/jazizq/status/1150273418920697856</t>
  </si>
  <si>
    <t>https://twitter.com/jazizq/status/1150273643659878400</t>
  </si>
  <si>
    <t>https://twitter.com/yaameaan/status/1150278481550467072</t>
  </si>
  <si>
    <t>https://twitter.com/mightyduckz_/status/1150279882351554560</t>
  </si>
  <si>
    <t>https://twitter.com/cam1ine/status/1150293290153066496</t>
  </si>
  <si>
    <t>https://twitter.com/adoringlib/status/1150301598574268416</t>
  </si>
  <si>
    <t>https://twitter.com/thiskg/status/1150303988744482816</t>
  </si>
  <si>
    <t>https://twitter.com/shedonavan/status/1150305858812878848</t>
  </si>
  <si>
    <t>https://twitter.com/natertaters59/status/1150309326642274304</t>
  </si>
  <si>
    <t>https://twitter.com/hellcat7391/status/1150311053508485120</t>
  </si>
  <si>
    <t>https://twitter.com/izzyy_n/status/1150321436994629633</t>
  </si>
  <si>
    <t>https://twitter.com/rainbowlover25/status/1150240526085644289</t>
  </si>
  <si>
    <t>https://twitter.com/rainbowlover25/status/1150326071658778624</t>
  </si>
  <si>
    <t>https://twitter.com/topnotchc_/status/1150327969501634560</t>
  </si>
  <si>
    <t>https://twitter.com/x0sunshine/status/1150342847955996672</t>
  </si>
  <si>
    <t>https://twitter.com/lawyergal1908/status/1150347705841045504</t>
  </si>
  <si>
    <t>https://twitter.com/jadajay79/status/1150214772828397574</t>
  </si>
  <si>
    <t>https://twitter.com/jadajay79/status/1150199678622994432</t>
  </si>
  <si>
    <t>https://twitter.com/jadajay79/status/1150349983654260741</t>
  </si>
  <si>
    <t>https://twitter.com/poshbash_/status/1150358934751985664</t>
  </si>
  <si>
    <t>https://twitter.com/theupsidess/status/1150366864884809729</t>
  </si>
  <si>
    <t>https://twitter.com/scottgruenwald/status/1150376724640649217</t>
  </si>
  <si>
    <t>https://twitter.com/mr_218/status/1150382947419267073</t>
  </si>
  <si>
    <t>https://twitter.com/jo2u/status/1150385234090876928</t>
  </si>
  <si>
    <t>https://twitter.com/bangbangoregous/status/1150391024579219457</t>
  </si>
  <si>
    <t>https://twitter.com/bangbangoregous/status/1150393908775608320</t>
  </si>
  <si>
    <t>https://twitter.com/stephenfax/status/1150398940396892160</t>
  </si>
  <si>
    <t>https://twitter.com/hartwigschafer/status/1091097188770463744</t>
  </si>
  <si>
    <t>https://twitter.com/pramodkadam6740/status/1150425063692230661</t>
  </si>
  <si>
    <t>https://twitter.com/reecyru/status/1150425505054765056</t>
  </si>
  <si>
    <t>https://twitter.com/caio_fellps/status/1150433150260191233</t>
  </si>
  <si>
    <t>https://twitter.com/rebjefwill_j/status/1150433398319529984</t>
  </si>
  <si>
    <t>https://twitter.com/bob007me/status/1150416027748130818</t>
  </si>
  <si>
    <t>https://twitter.com/bob007me/status/1150437577004113925</t>
  </si>
  <si>
    <t>https://twitter.com/faux_naturale/status/1150440783276851200</t>
  </si>
  <si>
    <t>https://twitter.com/bellaandthecity/status/1150455633172451330</t>
  </si>
  <si>
    <t>https://twitter.com/ilikesnacks4/status/1148269195064422401</t>
  </si>
  <si>
    <t>https://twitter.com/yo_datd_ray/status/1150464772393132035</t>
  </si>
  <si>
    <t>https://twitter.com/yo_datd_ray/status/1150199239781298176</t>
  </si>
  <si>
    <t>https://twitter.com/yo_datd_ray/status/1150464475369267200</t>
  </si>
  <si>
    <t>https://twitter.com/hill_gonzz/status/1150466193029029890</t>
  </si>
  <si>
    <t>https://twitter.com/kryztyna_de_vil/status/1150467460228947970</t>
  </si>
  <si>
    <t>https://twitter.com/luvaries23/status/1150471415105294336</t>
  </si>
  <si>
    <t>https://twitter.com/ibodyybitches/status/1150476899937923073</t>
  </si>
  <si>
    <t>https://twitter.com/memej99/status/1150477925097062401</t>
  </si>
  <si>
    <t>https://twitter.com/mrbpatkins/status/1150491938786877452</t>
  </si>
  <si>
    <t>https://twitter.com/northeastadvgrl/status/1150495359577120768</t>
  </si>
  <si>
    <t>https://twitter.com/jennife11698819/status/1150501275366072320</t>
  </si>
  <si>
    <t>https://twitter.com/zada_chavez2/status/1150501118654291968</t>
  </si>
  <si>
    <t>https://twitter.com/love_ya306/status/1150501333574701056</t>
  </si>
  <si>
    <t>https://twitter.com/bonganigiraffe/status/1150503499223973890</t>
  </si>
  <si>
    <t>https://twitter.com/asianclock/status/1150506215518146560</t>
  </si>
  <si>
    <t>https://twitter.com/dwarteee/status/1150509490652848128</t>
  </si>
  <si>
    <t>https://twitter.com/lifeisbellarke/status/1150509753216458755</t>
  </si>
  <si>
    <t>https://twitter.com/jasmnsnt/status/1150494153966534656</t>
  </si>
  <si>
    <t>https://twitter.com/jasmnsnt/status/1150511435119812608</t>
  </si>
  <si>
    <t>https://twitter.com/joannesconcerts/status/1150514661948833793</t>
  </si>
  <si>
    <t>https://twitter.com/spivey_90/status/1150514766793904129</t>
  </si>
  <si>
    <t>https://twitter.com/twiggy_slim/status/1150353066853588994</t>
  </si>
  <si>
    <t>https://twitter.com/twiggy_slim/status/1150515196915527680</t>
  </si>
  <si>
    <t>https://twitter.com/sf_jenn/status/1150518023897268224</t>
  </si>
  <si>
    <t>https://twitter.com/dmbkspc/status/1150534260748640256</t>
  </si>
  <si>
    <t>https://twitter.com/rbiddle1/status/1150534373315350530</t>
  </si>
  <si>
    <t>https://twitter.com/thedeans_list/status/1150123171523321856</t>
  </si>
  <si>
    <t>https://twitter.com/thedeans_list/status/1150502598623014912</t>
  </si>
  <si>
    <t>https://twitter.com/thedeans_list/status/1150534758860038144</t>
  </si>
  <si>
    <t>https://twitter.com/mandapandaaf/status/1150534761615712256</t>
  </si>
  <si>
    <t>https://twitter.com/thedauntingnerd/status/1148378227821469696</t>
  </si>
  <si>
    <t>https://twitter.com/sophiiacamii/status/1150531046087303173</t>
  </si>
  <si>
    <t>https://twitter.com/sophiiacamii/status/1150530870807281664</t>
  </si>
  <si>
    <t>https://twitter.com/sophiiacamii/status/1150535855121059840</t>
  </si>
  <si>
    <t>https://twitter.com/obeyamadeus/status/1150539520728805376</t>
  </si>
  <si>
    <t>https://twitter.com/leesalove/status/1150539717223469056</t>
  </si>
  <si>
    <t>https://twitter.com/dancinggsw/status/1150541030980276225</t>
  </si>
  <si>
    <t>https://twitter.com/heavenlynurse18/status/1150542738632466432</t>
  </si>
  <si>
    <t>https://twitter.com/allhailnaki/status/1150548307279847424</t>
  </si>
  <si>
    <t>https://twitter.com/allhailnaki/status/1150549421706424321</t>
  </si>
  <si>
    <t>https://twitter.com/controlcabeiio/status/1150550081273311232</t>
  </si>
  <si>
    <t>https://twitter.com/whyme8488/status/1150555024017285120</t>
  </si>
  <si>
    <t>https://twitter.com/itsjohnnydee/status/1150561163987603456</t>
  </si>
  <si>
    <t>https://twitter.com/topnotchlady06/status/1150563131866976258</t>
  </si>
  <si>
    <t>https://twitter.com/nnaynattirb/status/1150562148478853125</t>
  </si>
  <si>
    <t>https://twitter.com/nnaynattirb/status/1150563637171544064</t>
  </si>
  <si>
    <t>https://twitter.com/torilovesyoouu/status/1150563746378637313</t>
  </si>
  <si>
    <t>https://twitter.com/goochambers/status/1150565669181804544</t>
  </si>
  <si>
    <t>https://twitter.com/kissmydopexoxo/status/1150573256660979712</t>
  </si>
  <si>
    <t>https://twitter.com/lovin_lamyrah/status/1150574610313859073</t>
  </si>
  <si>
    <t>https://twitter.com/tv2488/status/1150575068076027904</t>
  </si>
  <si>
    <t>https://twitter.com/iamkingbeech/status/1150423617693462528</t>
  </si>
  <si>
    <t>https://twitter.com/iamkingbeech/status/1150577696776364033</t>
  </si>
  <si>
    <t>https://twitter.com/_petagayle/status/1149522863533092865</t>
  </si>
  <si>
    <t>https://twitter.com/_petagayle/status/1149523230459195393</t>
  </si>
  <si>
    <t>https://twitter.com/_petagayle/status/1149523820069343232</t>
  </si>
  <si>
    <t>https://twitter.com/_petagayle/status/1149526607175942146</t>
  </si>
  <si>
    <t>https://twitter.com/_petagayle/status/1149529280235237377</t>
  </si>
  <si>
    <t>https://twitter.com/_petagayle/status/1149530081582206977</t>
  </si>
  <si>
    <t>https://twitter.com/_petagayle/status/1149533226555207681</t>
  </si>
  <si>
    <t>https://twitter.com/_petagayle/status/1149533755180085251</t>
  </si>
  <si>
    <t>https://twitter.com/_petagayle/status/1149534509479550976</t>
  </si>
  <si>
    <t>https://twitter.com/_petagayle/status/1149535146070040576</t>
  </si>
  <si>
    <t>https://twitter.com/_petagayle/status/1149535543501344768</t>
  </si>
  <si>
    <t>https://twitter.com/_petagayle/status/1149536577745326082</t>
  </si>
  <si>
    <t>https://twitter.com/_petagayle/status/1149538202224476168</t>
  </si>
  <si>
    <t>https://twitter.com/_petagayle/status/1149539571853451264</t>
  </si>
  <si>
    <t>https://twitter.com/_petagayle/status/1149650198534094851</t>
  </si>
  <si>
    <t>https://twitter.com/_petagayle/status/1149652820498341894</t>
  </si>
  <si>
    <t>https://twitter.com/_petagayle/status/1149653714124210176</t>
  </si>
  <si>
    <t>https://twitter.com/_petagayle/status/1149654050591240192</t>
  </si>
  <si>
    <t>https://twitter.com/_petagayle/status/1149655358568144896</t>
  </si>
  <si>
    <t>https://twitter.com/_petagayle/status/1149655556182773762</t>
  </si>
  <si>
    <t>https://twitter.com/_petagayle/status/1149656395735715840</t>
  </si>
  <si>
    <t>https://twitter.com/_petagayle/status/1149657513584762882</t>
  </si>
  <si>
    <t>https://twitter.com/_petagayle/status/1149658769795633152</t>
  </si>
  <si>
    <t>https://twitter.com/_petagayle/status/1149659898508005376</t>
  </si>
  <si>
    <t>https://twitter.com/_petagayle/status/1149664022897164289</t>
  </si>
  <si>
    <t>https://twitter.com/_petagayle/status/1149665285827248129</t>
  </si>
  <si>
    <t>https://twitter.com/_petagayle/status/1149666662813016065</t>
  </si>
  <si>
    <t>https://twitter.com/_petagayle/status/1149668240060063744</t>
  </si>
  <si>
    <t>https://twitter.com/_petagayle/status/1149669266700099584</t>
  </si>
  <si>
    <t>https://twitter.com/_petagayle/status/1149669896088952832</t>
  </si>
  <si>
    <t>https://twitter.com/_petagayle/status/1149673177712189441</t>
  </si>
  <si>
    <t>https://twitter.com/_petagayle/status/1149673950751969281</t>
  </si>
  <si>
    <t>https://twitter.com/_petagayle/status/1149675968237207552</t>
  </si>
  <si>
    <t>https://twitter.com/_petagayle/status/1149676561794134017</t>
  </si>
  <si>
    <t>https://twitter.com/_petagayle/status/1149677422914220032</t>
  </si>
  <si>
    <t>https://twitter.com/_petagayle/status/1149678465119129601</t>
  </si>
  <si>
    <t>https://twitter.com/_petagayle/status/1149679149717630977</t>
  </si>
  <si>
    <t>https://twitter.com/_petagayle/status/1149682282489401345</t>
  </si>
  <si>
    <t>https://twitter.com/_petagayle/status/1149684512416239616</t>
  </si>
  <si>
    <t>https://twitter.com/_petagayle/status/1149686115093422082</t>
  </si>
  <si>
    <t>https://twitter.com/_petagayle/status/1149689305377443842</t>
  </si>
  <si>
    <t>https://twitter.com/_petagayle/status/1149690388615237633</t>
  </si>
  <si>
    <t>https://twitter.com/_petagayle/status/1149701803006660609</t>
  </si>
  <si>
    <t>https://twitter.com/_petagayle/status/1149703406510051328</t>
  </si>
  <si>
    <t>https://twitter.com/_petagayle/status/1149714109207842818</t>
  </si>
  <si>
    <t>https://twitter.com/_petagayle/status/1149714308093370369</t>
  </si>
  <si>
    <t>https://twitter.com/_petagayle/status/1149714789087809537</t>
  </si>
  <si>
    <t>https://twitter.com/_petagayle/status/1149717361370521600</t>
  </si>
  <si>
    <t>https://twitter.com/_petagayle/status/1149718879050055680</t>
  </si>
  <si>
    <t>https://twitter.com/_petagayle/status/1149719983473201152</t>
  </si>
  <si>
    <t>https://twitter.com/_petagayle/status/1149721105369829376</t>
  </si>
  <si>
    <t>https://twitter.com/_petagayle/status/1149721414494277632</t>
  </si>
  <si>
    <t>https://twitter.com/_petagayle/status/1149722335760584705</t>
  </si>
  <si>
    <t>https://twitter.com/_petagayle/status/1149724827474939904</t>
  </si>
  <si>
    <t>https://twitter.com/_petagayle/status/1149725571208949766</t>
  </si>
  <si>
    <t>https://twitter.com/_petagayle/status/1150578826239533061</t>
  </si>
  <si>
    <t>https://twitter.com/markusfreemanus/status/1150585380133101576</t>
  </si>
  <si>
    <t>https://twitter.com/xtinfreemanus/status/1150585275464192001</t>
  </si>
  <si>
    <t>https://twitter.com/zazabethmeow/status/1150588144653393920</t>
  </si>
  <si>
    <t>https://twitter.com/itsfessy/status/1150592102226677761</t>
  </si>
  <si>
    <t>https://twitter.com/joeyjoisey/status/1150593106816970752</t>
  </si>
  <si>
    <t>https://twitter.com/indyanna63/status/1150593489467584512</t>
  </si>
  <si>
    <t>https://twitter.com/jeasusan/status/1150594306807406593</t>
  </si>
  <si>
    <t>https://twitter.com/realchrised/status/1150596065990778880</t>
  </si>
  <si>
    <t>https://twitter.com/starmediaguy/status/1150597313129115649</t>
  </si>
  <si>
    <t>https://twitter.com/tvbingequeen/status/1149576584229089285</t>
  </si>
  <si>
    <t>https://twitter.com/ts1989isqueen/status/1150599532322807811</t>
  </si>
  <si>
    <t>https://twitter.com/bellamyybreak/status/1150601112933871617</t>
  </si>
  <si>
    <t>https://twitter.com/sandeekim/status/1150608308568354816</t>
  </si>
  <si>
    <t>https://twitter.com/risboyrock/status/1150609294833770497</t>
  </si>
  <si>
    <t>https://twitter.com/relkay/status/1150610970399531008</t>
  </si>
  <si>
    <t>https://twitter.com/relkay/status/1150313069651714048</t>
  </si>
  <si>
    <t>https://twitter.com/heystephen7/status/1150612421163257856</t>
  </si>
  <si>
    <t>https://twitter.com/surroundvision/status/1150614912584114179</t>
  </si>
  <si>
    <t>https://twitter.com/sierraismistx/status/1149096535671525378</t>
  </si>
  <si>
    <t>https://twitter.com/heartofhannah1/status/1149523285291388928</t>
  </si>
  <si>
    <t>https://twitter.com/heartofhannah1/status/1149523566754291714</t>
  </si>
  <si>
    <t>https://twitter.com/heartofhannah1/status/1150604226483171330</t>
  </si>
  <si>
    <t>https://twitter.com/heartofhannah1/status/1150616359140831233</t>
  </si>
  <si>
    <t>https://twitter.com/peacelovechai/status/1149869448020529153</t>
  </si>
  <si>
    <t>https://twitter.com/perrymattfeld/status/1150102361882419200</t>
  </si>
  <si>
    <t>https://twitter.com/slishaacott18/status/1150617510657568768</t>
  </si>
  <si>
    <t>https://twitter.com/xalexudinovx/status/1147246472313880576</t>
  </si>
  <si>
    <t>https://twitter.com/rachellebeaudoi/status/1150450770703028224</t>
  </si>
  <si>
    <t>https://twitter.com/rachellebeaudoi/status/1150621085227876352</t>
  </si>
  <si>
    <t>https://twitter.com/rachellebeaudoi/status/1150450541719252992</t>
  </si>
  <si>
    <t>https://twitter.com/rachellebeaudoi/status/1150621426816188421</t>
  </si>
  <si>
    <t>https://twitter.com/marleighbadass/status/1150625684529864704</t>
  </si>
  <si>
    <t>https://twitter.com/kyledoesntswim/status/1150625694486913024</t>
  </si>
  <si>
    <t>https://twitter.com/purgatoryarcheo/status/1150574292964446215</t>
  </si>
  <si>
    <t>https://twitter.com/mrandamiller517/status/1150626043578986496</t>
  </si>
  <si>
    <t>https://twitter.com/twonoseringcait/status/1150626296000651269</t>
  </si>
  <si>
    <t>https://twitter.com/_dulceeangel/status/1150634568946466816</t>
  </si>
  <si>
    <t>https://twitter.com/tiiffanyo/status/1147554518072266754</t>
  </si>
  <si>
    <t>https://twitter.com/leanaholicmia/status/1150635938797613058</t>
  </si>
  <si>
    <t>https://twitter.com/tylerdwarrior/status/1148383222860042251</t>
  </si>
  <si>
    <t>https://twitter.com/leanaholicmia/status/1150635996041510912</t>
  </si>
  <si>
    <t>https://twitter.com/tvbingequeen/status/1149546654472663042</t>
  </si>
  <si>
    <t>https://twitter.com/tvbingequeen/status/1149565436976959490</t>
  </si>
  <si>
    <t>https://twitter.com/tvbingequeen/status/1149565582653530112</t>
  </si>
  <si>
    <t>https://twitter.com/tvbingequeen/status/1149570901219823616</t>
  </si>
  <si>
    <t>https://twitter.com/tvbingequeen/status/1149572705634533376</t>
  </si>
  <si>
    <t>https://twitter.com/tvbingequeen/status/1149575216923697152</t>
  </si>
  <si>
    <t>https://twitter.com/tvbingequeen/status/1149575466300297217</t>
  </si>
  <si>
    <t>https://twitter.com/tvbingequeen/status/1149577685607178240</t>
  </si>
  <si>
    <t>https://twitter.com/tvbingequeen/status/1149578930032001031</t>
  </si>
  <si>
    <t>https://twitter.com/leanaholicmia/status/1150636105890271232</t>
  </si>
  <si>
    <t>https://twitter.com/leanaholicmia/status/1150635830815313920</t>
  </si>
  <si>
    <t>https://twitter.com/leanaholicmia/status/1150635978349895685</t>
  </si>
  <si>
    <t>https://twitter.com/brufff22/status/1150637260083064833</t>
  </si>
  <si>
    <t>https://twitter.com/_hebrewbarbie/status/1150593967391739904</t>
  </si>
  <si>
    <t>https://twitter.com/_hebrewbarbie/status/1150640218514571264</t>
  </si>
  <si>
    <t>https://twitter.com/binayshahu/status/1150642779170623488</t>
  </si>
  <si>
    <t>https://twitter.com/spicygrandmaa/status/1150551128377057280</t>
  </si>
  <si>
    <t>https://twitter.com/spicygrandmaa/status/1150559564540067840</t>
  </si>
  <si>
    <t>https://twitter.com/spicygrandmaa/status/1150601993330839552</t>
  </si>
  <si>
    <t>https://twitter.com/spicygrandmaa/status/1150631282130509824</t>
  </si>
  <si>
    <t>https://twitter.com/spicygrandmaa/status/1150647655552487424</t>
  </si>
  <si>
    <t>https://twitter.com/lishaaleeanne_/status/1150654101019078658</t>
  </si>
  <si>
    <t>https://twitter.com/carisadcorona/status/1150662887167258625</t>
  </si>
  <si>
    <t>https://twitter.com/jazmynsymone/status/1149762243069956096</t>
  </si>
  <si>
    <t>https://twitter.com/marieaitweets/status/1149872882723409920</t>
  </si>
  <si>
    <t>https://twitter.com/pianoarianabieb/status/1149806868291702785</t>
  </si>
  <si>
    <t>https://twitter.com/marieaitweets/status/1149873076865134592</t>
  </si>
  <si>
    <t>https://twitter.com/106th/status/1149823073832624128</t>
  </si>
  <si>
    <t>https://twitter.com/marieaitweets/status/1149873161170644992</t>
  </si>
  <si>
    <t>https://twitter.com/peacelovechai/status/1149867055170105354</t>
  </si>
  <si>
    <t>https://twitter.com/marieaitweets/status/1149873323070803968</t>
  </si>
  <si>
    <t>https://twitter.com/burn1central/status/1149794425960312832</t>
  </si>
  <si>
    <t>https://twitter.com/burn1central/status/1149813220569419777</t>
  </si>
  <si>
    <t>https://twitter.com/burn1central/status/1149871376720965634</t>
  </si>
  <si>
    <t>https://twitter.com/burn1central/status/1149874198841630721</t>
  </si>
  <si>
    <t>https://twitter.com/burn1central/status/1149881774740267013</t>
  </si>
  <si>
    <t>https://twitter.com/burn1central/status/1149881883196608512</t>
  </si>
  <si>
    <t>https://twitter.com/burn1central/status/1150179528242847745</t>
  </si>
  <si>
    <t>https://twitter.com/burn1central/status/1150180342105628672</t>
  </si>
  <si>
    <t>https://twitter.com/burn1central/status/1150180634331160577</t>
  </si>
  <si>
    <t>https://twitter.com/burn1central/status/1150181144731762688</t>
  </si>
  <si>
    <t>https://twitter.com/burn1central/status/1150187070352232450</t>
  </si>
  <si>
    <t>https://twitter.com/burn1central/status/1150190256664326147</t>
  </si>
  <si>
    <t>https://twitter.com/burn1central/status/1150190477376917505</t>
  </si>
  <si>
    <t>https://twitter.com/burn1central/status/1150190921981366272</t>
  </si>
  <si>
    <t>https://twitter.com/burn1central/status/1150191266241699840</t>
  </si>
  <si>
    <t>https://twitter.com/burn1central/status/1150191774197059584</t>
  </si>
  <si>
    <t>https://twitter.com/burn1central/status/1150194710788616192</t>
  </si>
  <si>
    <t>https://twitter.com/burn1central/status/1150195075059769344</t>
  </si>
  <si>
    <t>https://twitter.com/burn1central/status/1150201679431766021</t>
  </si>
  <si>
    <t>https://twitter.com/marieaitweets/status/1149873427513167872</t>
  </si>
  <si>
    <t>https://twitter.com/lowercase_ryan/status/1149918062298009600</t>
  </si>
  <si>
    <t>https://twitter.com/marieaitweets/status/1149922545761570816</t>
  </si>
  <si>
    <t>https://twitter.com/rachel_dagen/status/1150534347734126592</t>
  </si>
  <si>
    <t>https://twitter.com/marieaitweets/status/1150546193006465025</t>
  </si>
  <si>
    <t>https://twitter.com/marieaitweets/status/1149874597895925760</t>
  </si>
  <si>
    <t>https://twitter.com/stevegarreanjr/status/1150629046880915457</t>
  </si>
  <si>
    <t>https://twitter.com/marieaitweets/status/1150668790385917952</t>
  </si>
  <si>
    <t>https://twitter.com/marieaitweets/status/1149608916902268929</t>
  </si>
  <si>
    <t>https://twitter.com/jofordccc/status/1150682515834753026</t>
  </si>
  <si>
    <t>https://twitter.com/noepattycakes/status/1150683214878371840</t>
  </si>
  <si>
    <t>https://twitter.com/bhattnaturally1/status/1150705617780133888</t>
  </si>
  <si>
    <t>https://twitter.com/theluecrew/status/1149778100340875264</t>
  </si>
  <si>
    <t>https://twitter.com/mauriellefox2/status/1150710833686515713</t>
  </si>
  <si>
    <t>https://twitter.com/tshawntrusst/status/1143232108619620352</t>
  </si>
  <si>
    <t>https://twitter.com/tshawntrusst/status/1150722162661240834</t>
  </si>
  <si>
    <t>https://twitter.com/astrmrtn/status/1150710249713614848</t>
  </si>
  <si>
    <t>https://twitter.com/astrmrtn/status/1150724461445779456</t>
  </si>
  <si>
    <t>https://twitter.com/lexxpettis/status/1150736557319557121</t>
  </si>
  <si>
    <t>https://twitter.com/stevieg_1967/status/1150751694655021056</t>
  </si>
  <si>
    <t>https://twitter.com/arsttar/status/1150761014004256769</t>
  </si>
  <si>
    <t>https://twitter.com/cuntosaur/status/1150765459647684608</t>
  </si>
  <si>
    <t>https://twitter.com/x_alexiaaa_x/status/1150767099649888260</t>
  </si>
  <si>
    <t>https://twitter.com/molinskidan/status/1150781815407464450</t>
  </si>
  <si>
    <t>https://twitter.com/hesreadt/status/1150791396359454723</t>
  </si>
  <si>
    <t>https://twitter.com/eddy_kane/status/1149538133039448067</t>
  </si>
  <si>
    <t>https://twitter.com/icyjuju/status/1150795653301321728</t>
  </si>
  <si>
    <t>https://twitter.com/icyjuju/status/1150795163293409280</t>
  </si>
  <si>
    <t>https://twitter.com/beinseries/status/1150797702768279552</t>
  </si>
  <si>
    <t>https://twitter.com/applegirl125/status/1150087621835730947</t>
  </si>
  <si>
    <t>https://twitter.com/applegirl125/status/1150798039788990468</t>
  </si>
  <si>
    <t>https://twitter.com/iam_wynona/status/1150803809473650688</t>
  </si>
  <si>
    <t>https://twitter.com/cymiller14/status/1150803963538825216</t>
  </si>
  <si>
    <t>https://twitter.com/piperitafrancy/status/1150806436282286081</t>
  </si>
  <si>
    <t>https://twitter.com/ozobsession9586/status/1150815424948236288</t>
  </si>
  <si>
    <t>https://twitter.com/van_hey1/status/1150823510182416385</t>
  </si>
  <si>
    <t>https://twitter.com/coolhandlukette/status/1150799504226050048</t>
  </si>
  <si>
    <t>https://twitter.com/tvwatchtower/status/1150823943567073283</t>
  </si>
  <si>
    <t>https://twitter.com/lipprint_/status/1150826278322393088</t>
  </si>
  <si>
    <t>https://twitter.com/upd8fromrinz/status/1150827421597200388</t>
  </si>
  <si>
    <t>https://twitter.com/tyradanks/status/1149538788546236416</t>
  </si>
  <si>
    <t>https://twitter.com/tyradanks/status/1150160090550460420</t>
  </si>
  <si>
    <t>https://twitter.com/tyradanks/status/1150832204366450688</t>
  </si>
  <si>
    <t>https://twitter.com/nickimicheaux/status/1150206782607773697</t>
  </si>
  <si>
    <t>https://twitter.com/nickimicheaux/status/1150843799507279877</t>
  </si>
  <si>
    <t>https://twitter.com/jaxzyx/status/1150844559045382145</t>
  </si>
  <si>
    <t>https://twitter.com/yammer79/status/1150848919288582144</t>
  </si>
  <si>
    <t>https://twitter.com/wineandvicodin/status/1150849648778723329</t>
  </si>
  <si>
    <t>https://twitter.com/purplesp31/status/1150851779501817856</t>
  </si>
  <si>
    <t>https://twitter.com/cwinthedark/status/1144425183211601920</t>
  </si>
  <si>
    <t>https://twitter.com/cwinthedark/status/1121126745145511938</t>
  </si>
  <si>
    <t>https://twitter.com/cwinthedark/status/1150087492206383105</t>
  </si>
  <si>
    <t>https://twitter.com/cwinthedark/status/1150797506789498881</t>
  </si>
  <si>
    <t>https://twitter.com/jahnaezha2/status/1150561132953952257</t>
  </si>
  <si>
    <t>https://twitter.com/jahnaezha2/status/1150856217243336704</t>
  </si>
  <si>
    <t>1149525648576172034</t>
  </si>
  <si>
    <t>1149528797630197767</t>
  </si>
  <si>
    <t>1149529887574618116</t>
  </si>
  <si>
    <t>1149534780582580225</t>
  </si>
  <si>
    <t>1149541527430975489</t>
  </si>
  <si>
    <t>1149547484215009281</t>
  </si>
  <si>
    <t>1149548553208881159</t>
  </si>
  <si>
    <t>1149552503299555333</t>
  </si>
  <si>
    <t>1149552562200170498</t>
  </si>
  <si>
    <t>1149557063929880576</t>
  </si>
  <si>
    <t>1141935315017273344</t>
  </si>
  <si>
    <t>1149624480227975168</t>
  </si>
  <si>
    <t>1148826213970075648</t>
  </si>
  <si>
    <t>1149648937780797441</t>
  </si>
  <si>
    <t>1149649982175117314</t>
  </si>
  <si>
    <t>1149668266459058176</t>
  </si>
  <si>
    <t>1149671731432288261</t>
  </si>
  <si>
    <t>1149696585418383360</t>
  </si>
  <si>
    <t>1149697935166386176</t>
  </si>
  <si>
    <t>1149698950213054464</t>
  </si>
  <si>
    <t>1149052421672488961</t>
  </si>
  <si>
    <t>1149706010975756288</t>
  </si>
  <si>
    <t>1149711392318087168</t>
  </si>
  <si>
    <t>1133893578961408000</t>
  </si>
  <si>
    <t>1149728972600745984</t>
  </si>
  <si>
    <t>1149731374326267904</t>
  </si>
  <si>
    <t>950069022111956993</t>
  </si>
  <si>
    <t>1149731561815859200</t>
  </si>
  <si>
    <t>1149734253225226241</t>
  </si>
  <si>
    <t>1149734600324931585</t>
  </si>
  <si>
    <t>1149741782478966784</t>
  </si>
  <si>
    <t>1149742930036441088</t>
  </si>
  <si>
    <t>1149750001184247809</t>
  </si>
  <si>
    <t>1149750093215621120</t>
  </si>
  <si>
    <t>1149753189421502464</t>
  </si>
  <si>
    <t>1149547066009370624</t>
  </si>
  <si>
    <t>1149550204082720769</t>
  </si>
  <si>
    <t>1149556520083787776</t>
  </si>
  <si>
    <t>1149759921908531203</t>
  </si>
  <si>
    <t>1149532705043800065</t>
  </si>
  <si>
    <t>1149764022079803394</t>
  </si>
  <si>
    <t>1149766575366529024</t>
  </si>
  <si>
    <t>1149780785332969478</t>
  </si>
  <si>
    <t>1131635562480361472</t>
  </si>
  <si>
    <t>1149798917795721216</t>
  </si>
  <si>
    <t>1149800040052994050</t>
  </si>
  <si>
    <t>1149807184706002945</t>
  </si>
  <si>
    <t>1149807723141369861</t>
  </si>
  <si>
    <t>1149807907460014081</t>
  </si>
  <si>
    <t>1149807962883526656</t>
  </si>
  <si>
    <t>1149807988082925574</t>
  </si>
  <si>
    <t>1149808056710180864</t>
  </si>
  <si>
    <t>1149808506633117696</t>
  </si>
  <si>
    <t>1149767328936136707</t>
  </si>
  <si>
    <t>1149767872610275328</t>
  </si>
  <si>
    <t>1149770248184315906</t>
  </si>
  <si>
    <t>1149771328502865920</t>
  </si>
  <si>
    <t>1149771668795121664</t>
  </si>
  <si>
    <t>1149772248150151175</t>
  </si>
  <si>
    <t>1149774166352171008</t>
  </si>
  <si>
    <t>1149776748332093440</t>
  </si>
  <si>
    <t>1149776929240821760</t>
  </si>
  <si>
    <t>1149777863027167232</t>
  </si>
  <si>
    <t>1149808792856457216</t>
  </si>
  <si>
    <t>1149826155333201920</t>
  </si>
  <si>
    <t>1149828260596871168</t>
  </si>
  <si>
    <t>1149837992560713728</t>
  </si>
  <si>
    <t>1149855755278983170</t>
  </si>
  <si>
    <t>1149862795783090176</t>
  </si>
  <si>
    <t>1149867507223846913</t>
  </si>
  <si>
    <t>1149869865509031936</t>
  </si>
  <si>
    <t>1149871254058557440</t>
  </si>
  <si>
    <t>1149878210735353856</t>
  </si>
  <si>
    <t>1149639609342545922</t>
  </si>
  <si>
    <t>1149878506148511744</t>
  </si>
  <si>
    <t>1149887025346240512</t>
  </si>
  <si>
    <t>1149892382495793153</t>
  </si>
  <si>
    <t>1149892513437822977</t>
  </si>
  <si>
    <t>1149893141954277376</t>
  </si>
  <si>
    <t>1149878925570531329</t>
  </si>
  <si>
    <t>1149906206800187392</t>
  </si>
  <si>
    <t>1149906667607187456</t>
  </si>
  <si>
    <t>1149918888467075072</t>
  </si>
  <si>
    <t>1149922192429408256</t>
  </si>
  <si>
    <t>1149927654822297601</t>
  </si>
  <si>
    <t>1149909877407416320</t>
  </si>
  <si>
    <t>1149929019090931712</t>
  </si>
  <si>
    <t>1149382924938223622</t>
  </si>
  <si>
    <t>1149929150075088896</t>
  </si>
  <si>
    <t>1149897141952876544</t>
  </si>
  <si>
    <t>1149928951332122626</t>
  </si>
  <si>
    <t>1149929067757613056</t>
  </si>
  <si>
    <t>1149929129334202368</t>
  </si>
  <si>
    <t>1149929479923539970</t>
  </si>
  <si>
    <t>1149623100167712775</t>
  </si>
  <si>
    <t>1149931976058499073</t>
  </si>
  <si>
    <t>1149902363261636608</t>
  </si>
  <si>
    <t>1149937198466314240</t>
  </si>
  <si>
    <t>1149937571901915136</t>
  </si>
  <si>
    <t>1149981593785651200</t>
  </si>
  <si>
    <t>1150002276230025216</t>
  </si>
  <si>
    <t>1150032927016849409</t>
  </si>
  <si>
    <t>1150040592631652352</t>
  </si>
  <si>
    <t>1150041217016766464</t>
  </si>
  <si>
    <t>1150043527050645504</t>
  </si>
  <si>
    <t>1150052186799464448</t>
  </si>
  <si>
    <t>1150060564913238016</t>
  </si>
  <si>
    <t>1150065297040334849</t>
  </si>
  <si>
    <t>1150066558971944970</t>
  </si>
  <si>
    <t>1150067784803586048</t>
  </si>
  <si>
    <t>1149416998784446465</t>
  </si>
  <si>
    <t>1150070036964528130</t>
  </si>
  <si>
    <t>1150087870994165761</t>
  </si>
  <si>
    <t>1149781194923552768</t>
  </si>
  <si>
    <t>1149809712474578944</t>
  </si>
  <si>
    <t>1149813061009772544</t>
  </si>
  <si>
    <t>1149828635261591554</t>
  </si>
  <si>
    <t>1149844225347018752</t>
  </si>
  <si>
    <t>1149854304163049472</t>
  </si>
  <si>
    <t>1149868058510598144</t>
  </si>
  <si>
    <t>1150087050634432512</t>
  </si>
  <si>
    <t>1150087612155224064</t>
  </si>
  <si>
    <t>1150088613469855744</t>
  </si>
  <si>
    <t>1150090308266483713</t>
  </si>
  <si>
    <t>1150091276055994368</t>
  </si>
  <si>
    <t>1150094004073222144</t>
  </si>
  <si>
    <t>1150097133133008901</t>
  </si>
  <si>
    <t>1150097412326866946</t>
  </si>
  <si>
    <t>1150097644187820034</t>
  </si>
  <si>
    <t>1150100531450281984</t>
  </si>
  <si>
    <t>1150108438267084800</t>
  </si>
  <si>
    <t>1150110699353341952</t>
  </si>
  <si>
    <t>1150121639197024257</t>
  </si>
  <si>
    <t>1150127157844291584</t>
  </si>
  <si>
    <t>1149849841411010560</t>
  </si>
  <si>
    <t>1150129628947857409</t>
  </si>
  <si>
    <t>1150130540609228800</t>
  </si>
  <si>
    <t>1150139211066040320</t>
  </si>
  <si>
    <t>1150144807316140033</t>
  </si>
  <si>
    <t>1150147141396041729</t>
  </si>
  <si>
    <t>1150148304375832576</t>
  </si>
  <si>
    <t>1150150088620150784</t>
  </si>
  <si>
    <t>1150070553807654914</t>
  </si>
  <si>
    <t>1150072034539515905</t>
  </si>
  <si>
    <t>1150074992996114433</t>
  </si>
  <si>
    <t>1150075760520126464</t>
  </si>
  <si>
    <t>1150080235163017216</t>
  </si>
  <si>
    <t>1150093602355175428</t>
  </si>
  <si>
    <t>1150093847680245760</t>
  </si>
  <si>
    <t>1150094140476145665</t>
  </si>
  <si>
    <t>1150104316600082432</t>
  </si>
  <si>
    <t>1150108737341919237</t>
  </si>
  <si>
    <t>1150109825642258432</t>
  </si>
  <si>
    <t>1150110779384958976</t>
  </si>
  <si>
    <t>1150111596154372096</t>
  </si>
  <si>
    <t>1150121755811430400</t>
  </si>
  <si>
    <t>1150122810964135937</t>
  </si>
  <si>
    <t>1150123210811289602</t>
  </si>
  <si>
    <t>1150128767639195648</t>
  </si>
  <si>
    <t>1150130331573526532</t>
  </si>
  <si>
    <t>1150132259468566529</t>
  </si>
  <si>
    <t>1150132584887853056</t>
  </si>
  <si>
    <t>1150157683871215616</t>
  </si>
  <si>
    <t>1149385020286672896</t>
  </si>
  <si>
    <t>1150162542750294016</t>
  </si>
  <si>
    <t>1150163742182838274</t>
  </si>
  <si>
    <t>1150166150111608834</t>
  </si>
  <si>
    <t>1150145498797498368</t>
  </si>
  <si>
    <t>1150167232565129217</t>
  </si>
  <si>
    <t>1150174485879934978</t>
  </si>
  <si>
    <t>1150175919295909888</t>
  </si>
  <si>
    <t>1150180644036763648</t>
  </si>
  <si>
    <t>1150186287770587136</t>
  </si>
  <si>
    <t>1150186661998989314</t>
  </si>
  <si>
    <t>1150187416109690880</t>
  </si>
  <si>
    <t>1150192356286767109</t>
  </si>
  <si>
    <t>1150200220577423361</t>
  </si>
  <si>
    <t>1150204531042594816</t>
  </si>
  <si>
    <t>1150209915656572928</t>
  </si>
  <si>
    <t>1150211190183911431</t>
  </si>
  <si>
    <t>1150211215513272320</t>
  </si>
  <si>
    <t>1150147651213680640</t>
  </si>
  <si>
    <t>1150210092542963717</t>
  </si>
  <si>
    <t>1150054890808459265</t>
  </si>
  <si>
    <t>1150211433923301376</t>
  </si>
  <si>
    <t>1150214941015715840</t>
  </si>
  <si>
    <t>1150215308835205125</t>
  </si>
  <si>
    <t>1150216255162519552</t>
  </si>
  <si>
    <t>1150219167792078848</t>
  </si>
  <si>
    <t>1150220486057627648</t>
  </si>
  <si>
    <t>1150221372251152386</t>
  </si>
  <si>
    <t>1149813772225302529</t>
  </si>
  <si>
    <t>1149813853384871937</t>
  </si>
  <si>
    <t>1150221647246430208</t>
  </si>
  <si>
    <t>1150222062503550978</t>
  </si>
  <si>
    <t>1150157998557421568</t>
  </si>
  <si>
    <t>1150222559880896519</t>
  </si>
  <si>
    <t>1150151649681432577</t>
  </si>
  <si>
    <t>1150198578020835328</t>
  </si>
  <si>
    <t>1150222220062539776</t>
  </si>
  <si>
    <t>1150223366772707333</t>
  </si>
  <si>
    <t>1150225996492279809</t>
  </si>
  <si>
    <t>1150223893438881794</t>
  </si>
  <si>
    <t>1150227628525330432</t>
  </si>
  <si>
    <t>1150160724817301505</t>
  </si>
  <si>
    <t>1150182320156086272</t>
  </si>
  <si>
    <t>1150228542946467841</t>
  </si>
  <si>
    <t>1150134179620954112</t>
  </si>
  <si>
    <t>954677501242036225</t>
  </si>
  <si>
    <t>1150230228565811200</t>
  </si>
  <si>
    <t>1150237987042746368</t>
  </si>
  <si>
    <t>1150238444397969408</t>
  </si>
  <si>
    <t>1150204198451122176</t>
  </si>
  <si>
    <t>1150239450275954688</t>
  </si>
  <si>
    <t>1149542132555771904</t>
  </si>
  <si>
    <t>1150239348790583296</t>
  </si>
  <si>
    <t>1150239507884777472</t>
  </si>
  <si>
    <t>1150241058103668736</t>
  </si>
  <si>
    <t>1150263313051164672</t>
  </si>
  <si>
    <t>1150264352605425665</t>
  </si>
  <si>
    <t>1150240290806140928</t>
  </si>
  <si>
    <t>1150264866046971904</t>
  </si>
  <si>
    <t>1150163137171283968</t>
  </si>
  <si>
    <t>1150262880375365632</t>
  </si>
  <si>
    <t>1150263538709147648</t>
  </si>
  <si>
    <t>1150265368461664256</t>
  </si>
  <si>
    <t>1150273418920697856</t>
  </si>
  <si>
    <t>1150273643659878400</t>
  </si>
  <si>
    <t>1150278481550467072</t>
  </si>
  <si>
    <t>1150279882351554560</t>
  </si>
  <si>
    <t>1150293290153066496</t>
  </si>
  <si>
    <t>1150301598574268416</t>
  </si>
  <si>
    <t>1150303988744482816</t>
  </si>
  <si>
    <t>1150305858812878848</t>
  </si>
  <si>
    <t>1150309326642274304</t>
  </si>
  <si>
    <t>1150311053508485120</t>
  </si>
  <si>
    <t>1150321436994629633</t>
  </si>
  <si>
    <t>1150240526085644289</t>
  </si>
  <si>
    <t>1150326071658778624</t>
  </si>
  <si>
    <t>1150327969501634560</t>
  </si>
  <si>
    <t>1150342847955996672</t>
  </si>
  <si>
    <t>1150347705841045504</t>
  </si>
  <si>
    <t>1150214772828397574</t>
  </si>
  <si>
    <t>1150199678622994432</t>
  </si>
  <si>
    <t>1150349983654260741</t>
  </si>
  <si>
    <t>1150358934751985664</t>
  </si>
  <si>
    <t>1150366864884809729</t>
  </si>
  <si>
    <t>1150376724640649217</t>
  </si>
  <si>
    <t>1150382947419267073</t>
  </si>
  <si>
    <t>1150385234090876928</t>
  </si>
  <si>
    <t>1150391024579219457</t>
  </si>
  <si>
    <t>1150393908775608320</t>
  </si>
  <si>
    <t>1150398940396892160</t>
  </si>
  <si>
    <t>1091097188770463744</t>
  </si>
  <si>
    <t>1150425063692230661</t>
  </si>
  <si>
    <t>1150425505054765056</t>
  </si>
  <si>
    <t>1150433150260191233</t>
  </si>
  <si>
    <t>1150433398319529984</t>
  </si>
  <si>
    <t>1150416027748130818</t>
  </si>
  <si>
    <t>1150437577004113925</t>
  </si>
  <si>
    <t>1150440783276851200</t>
  </si>
  <si>
    <t>1150455633172451330</t>
  </si>
  <si>
    <t>1148269195064422401</t>
  </si>
  <si>
    <t>1150464772393132035</t>
  </si>
  <si>
    <t>1150199239781298176</t>
  </si>
  <si>
    <t>1150464475369267200</t>
  </si>
  <si>
    <t>1150466193029029890</t>
  </si>
  <si>
    <t>1150467460228947970</t>
  </si>
  <si>
    <t>1150471415105294336</t>
  </si>
  <si>
    <t>1150476899937923073</t>
  </si>
  <si>
    <t>1150477925097062401</t>
  </si>
  <si>
    <t>1150491938786877452</t>
  </si>
  <si>
    <t>1150495359577120768</t>
  </si>
  <si>
    <t>1150501275366072320</t>
  </si>
  <si>
    <t>1150501118654291968</t>
  </si>
  <si>
    <t>1150501333574701056</t>
  </si>
  <si>
    <t>1150503499223973890</t>
  </si>
  <si>
    <t>1150506215518146560</t>
  </si>
  <si>
    <t>1150509490652848128</t>
  </si>
  <si>
    <t>1150509753216458755</t>
  </si>
  <si>
    <t>1150494153966534656</t>
  </si>
  <si>
    <t>1150511435119812608</t>
  </si>
  <si>
    <t>1150514661948833793</t>
  </si>
  <si>
    <t>1150514766793904129</t>
  </si>
  <si>
    <t>1150353066853588994</t>
  </si>
  <si>
    <t>1150515196915527680</t>
  </si>
  <si>
    <t>1150518023897268224</t>
  </si>
  <si>
    <t>1150534260748640256</t>
  </si>
  <si>
    <t>1150534373315350530</t>
  </si>
  <si>
    <t>1150123171523321856</t>
  </si>
  <si>
    <t>1150502598623014912</t>
  </si>
  <si>
    <t>1150534758860038144</t>
  </si>
  <si>
    <t>1150534761615712256</t>
  </si>
  <si>
    <t>1148378227821469696</t>
  </si>
  <si>
    <t>1150531046087303173</t>
  </si>
  <si>
    <t>1150530870807281664</t>
  </si>
  <si>
    <t>1150535855121059840</t>
  </si>
  <si>
    <t>1150539520728805376</t>
  </si>
  <si>
    <t>1150539717223469056</t>
  </si>
  <si>
    <t>1150541030980276225</t>
  </si>
  <si>
    <t>1150542738632466432</t>
  </si>
  <si>
    <t>1150548307279847424</t>
  </si>
  <si>
    <t>1150549421706424321</t>
  </si>
  <si>
    <t>1150550081273311232</t>
  </si>
  <si>
    <t>1150555024017285120</t>
  </si>
  <si>
    <t>1150561163987603456</t>
  </si>
  <si>
    <t>1150563131866976258</t>
  </si>
  <si>
    <t>1150562148478853125</t>
  </si>
  <si>
    <t>1150563637171544064</t>
  </si>
  <si>
    <t>1150563746378637313</t>
  </si>
  <si>
    <t>1150565669181804544</t>
  </si>
  <si>
    <t>1150573256660979712</t>
  </si>
  <si>
    <t>1150574610313859073</t>
  </si>
  <si>
    <t>1150575068076027904</t>
  </si>
  <si>
    <t>1150423617693462528</t>
  </si>
  <si>
    <t>1150577696776364033</t>
  </si>
  <si>
    <t>1149522863533092865</t>
  </si>
  <si>
    <t>1149523230459195393</t>
  </si>
  <si>
    <t>1149523820069343232</t>
  </si>
  <si>
    <t>1149526607175942146</t>
  </si>
  <si>
    <t>1149529280235237377</t>
  </si>
  <si>
    <t>1149530081582206977</t>
  </si>
  <si>
    <t>1149533226555207681</t>
  </si>
  <si>
    <t>1149533755180085251</t>
  </si>
  <si>
    <t>1149534509479550976</t>
  </si>
  <si>
    <t>1149535146070040576</t>
  </si>
  <si>
    <t>1149535543501344768</t>
  </si>
  <si>
    <t>1149536577745326082</t>
  </si>
  <si>
    <t>1149538202224476168</t>
  </si>
  <si>
    <t>1149539571853451264</t>
  </si>
  <si>
    <t>1149650198534094851</t>
  </si>
  <si>
    <t>1149652820498341894</t>
  </si>
  <si>
    <t>1149653714124210176</t>
  </si>
  <si>
    <t>1149654050591240192</t>
  </si>
  <si>
    <t>1149655358568144896</t>
  </si>
  <si>
    <t>1149655556182773762</t>
  </si>
  <si>
    <t>1149656395735715840</t>
  </si>
  <si>
    <t>1149657513584762882</t>
  </si>
  <si>
    <t>1149658769795633152</t>
  </si>
  <si>
    <t>1149659898508005376</t>
  </si>
  <si>
    <t>1149664022897164289</t>
  </si>
  <si>
    <t>1149665285827248129</t>
  </si>
  <si>
    <t>1149666662813016065</t>
  </si>
  <si>
    <t>1149668240060063744</t>
  </si>
  <si>
    <t>1149669266700099584</t>
  </si>
  <si>
    <t>1149669896088952832</t>
  </si>
  <si>
    <t>1149673177712189441</t>
  </si>
  <si>
    <t>1149673950751969281</t>
  </si>
  <si>
    <t>1149675968237207552</t>
  </si>
  <si>
    <t>1149676561794134017</t>
  </si>
  <si>
    <t>1149677422914220032</t>
  </si>
  <si>
    <t>1149678465119129601</t>
  </si>
  <si>
    <t>1149679149717630977</t>
  </si>
  <si>
    <t>1149682282489401345</t>
  </si>
  <si>
    <t>1149684512416239616</t>
  </si>
  <si>
    <t>1149686115093422082</t>
  </si>
  <si>
    <t>1149689305377443842</t>
  </si>
  <si>
    <t>1149690388615237633</t>
  </si>
  <si>
    <t>1149701803006660609</t>
  </si>
  <si>
    <t>1149703406510051328</t>
  </si>
  <si>
    <t>1149714109207842818</t>
  </si>
  <si>
    <t>1149714308093370369</t>
  </si>
  <si>
    <t>1149714789087809537</t>
  </si>
  <si>
    <t>1149717361370521600</t>
  </si>
  <si>
    <t>1149718879050055680</t>
  </si>
  <si>
    <t>1149719983473201152</t>
  </si>
  <si>
    <t>1149721105369829376</t>
  </si>
  <si>
    <t>1149721414494277632</t>
  </si>
  <si>
    <t>1149722335760584705</t>
  </si>
  <si>
    <t>1149724827474939904</t>
  </si>
  <si>
    <t>1149725571208949766</t>
  </si>
  <si>
    <t>1150578826239533061</t>
  </si>
  <si>
    <t>1150585380133101576</t>
  </si>
  <si>
    <t>1150585275464192001</t>
  </si>
  <si>
    <t>1150588144653393920</t>
  </si>
  <si>
    <t>1150592102226677761</t>
  </si>
  <si>
    <t>1150593106816970752</t>
  </si>
  <si>
    <t>1150593489467584512</t>
  </si>
  <si>
    <t>1150594306807406593</t>
  </si>
  <si>
    <t>1150596065990778880</t>
  </si>
  <si>
    <t>1150597313129115649</t>
  </si>
  <si>
    <t>1149576584229089285</t>
  </si>
  <si>
    <t>1150599532322807811</t>
  </si>
  <si>
    <t>1150601112933871617</t>
  </si>
  <si>
    <t>1150608308568354816</t>
  </si>
  <si>
    <t>1150609294833770497</t>
  </si>
  <si>
    <t>1150610970399531008</t>
  </si>
  <si>
    <t>1150313069651714048</t>
  </si>
  <si>
    <t>1150612421163257856</t>
  </si>
  <si>
    <t>1150614912584114179</t>
  </si>
  <si>
    <t>1149096535671525378</t>
  </si>
  <si>
    <t>1149523285291388928</t>
  </si>
  <si>
    <t>1149523566754291714</t>
  </si>
  <si>
    <t>1150604226483171330</t>
  </si>
  <si>
    <t>1150616359140831233</t>
  </si>
  <si>
    <t>1149869448020529153</t>
  </si>
  <si>
    <t>1150102361882419200</t>
  </si>
  <si>
    <t>1150617510657568768</t>
  </si>
  <si>
    <t>1147246472313880576</t>
  </si>
  <si>
    <t>1150450770703028224</t>
  </si>
  <si>
    <t>1150621085227876352</t>
  </si>
  <si>
    <t>1150450541719252992</t>
  </si>
  <si>
    <t>1150621426816188421</t>
  </si>
  <si>
    <t>1150625684529864704</t>
  </si>
  <si>
    <t>1150625694486913024</t>
  </si>
  <si>
    <t>1150574292964446215</t>
  </si>
  <si>
    <t>1150626043578986496</t>
  </si>
  <si>
    <t>1150626296000651269</t>
  </si>
  <si>
    <t>1150634568946466816</t>
  </si>
  <si>
    <t>1147554518072266754</t>
  </si>
  <si>
    <t>1150635938797613058</t>
  </si>
  <si>
    <t>1148383222860042251</t>
  </si>
  <si>
    <t>1150635996041510912</t>
  </si>
  <si>
    <t>1149546654472663042</t>
  </si>
  <si>
    <t>1149565436976959490</t>
  </si>
  <si>
    <t>1149565582653530112</t>
  </si>
  <si>
    <t>1149570901219823616</t>
  </si>
  <si>
    <t>1149572705634533376</t>
  </si>
  <si>
    <t>1149574680845549569</t>
  </si>
  <si>
    <t>1149575216923697152</t>
  </si>
  <si>
    <t>1149575466300297217</t>
  </si>
  <si>
    <t>1149577685607178240</t>
  </si>
  <si>
    <t>1149578930032001031</t>
  </si>
  <si>
    <t>1150636105890271232</t>
  </si>
  <si>
    <t>1150635830815313920</t>
  </si>
  <si>
    <t>1150635978349895685</t>
  </si>
  <si>
    <t>1150637260083064833</t>
  </si>
  <si>
    <t>1150593967391739904</t>
  </si>
  <si>
    <t>1150640218514571264</t>
  </si>
  <si>
    <t>1150642779170623488</t>
  </si>
  <si>
    <t>1150551128377057280</t>
  </si>
  <si>
    <t>1150559564540067840</t>
  </si>
  <si>
    <t>1150601993330839552</t>
  </si>
  <si>
    <t>1150631282130509824</t>
  </si>
  <si>
    <t>1150647655552487424</t>
  </si>
  <si>
    <t>1150654101019078658</t>
  </si>
  <si>
    <t>1150662887167258625</t>
  </si>
  <si>
    <t>1149762243069956096</t>
  </si>
  <si>
    <t>1149872882723409920</t>
  </si>
  <si>
    <t>1149806868291702785</t>
  </si>
  <si>
    <t>1149873076865134592</t>
  </si>
  <si>
    <t>1149823073832624128</t>
  </si>
  <si>
    <t>1149873161170644992</t>
  </si>
  <si>
    <t>1149867055170105354</t>
  </si>
  <si>
    <t>1149873323070803968</t>
  </si>
  <si>
    <t>1149794425960312832</t>
  </si>
  <si>
    <t>1149813220569419777</t>
  </si>
  <si>
    <t>1149871376720965634</t>
  </si>
  <si>
    <t>1149874198841630721</t>
  </si>
  <si>
    <t>1149881774740267013</t>
  </si>
  <si>
    <t>1149881883196608512</t>
  </si>
  <si>
    <t>1150179351431979009</t>
  </si>
  <si>
    <t>1150179528242847745</t>
  </si>
  <si>
    <t>1150180342105628672</t>
  </si>
  <si>
    <t>1150180634331160577</t>
  </si>
  <si>
    <t>1150181144731762688</t>
  </si>
  <si>
    <t>1150187070352232450</t>
  </si>
  <si>
    <t>1150190256664326147</t>
  </si>
  <si>
    <t>1150190477376917505</t>
  </si>
  <si>
    <t>1150190921981366272</t>
  </si>
  <si>
    <t>1150191266241699840</t>
  </si>
  <si>
    <t>1150191774197059584</t>
  </si>
  <si>
    <t>1150194710788616192</t>
  </si>
  <si>
    <t>1150195075059769344</t>
  </si>
  <si>
    <t>1150201679431766021</t>
  </si>
  <si>
    <t>1149873427513167872</t>
  </si>
  <si>
    <t>1149918062298009600</t>
  </si>
  <si>
    <t>1149922545761570816</t>
  </si>
  <si>
    <t>1150534347734126592</t>
  </si>
  <si>
    <t>1150546193006465025</t>
  </si>
  <si>
    <t>1149874597895925760</t>
  </si>
  <si>
    <t>1150629046880915457</t>
  </si>
  <si>
    <t>1150668790385917952</t>
  </si>
  <si>
    <t>1149608916902268929</t>
  </si>
  <si>
    <t>1150682515834753026</t>
  </si>
  <si>
    <t>1150683214878371840</t>
  </si>
  <si>
    <t>1150705617780133888</t>
  </si>
  <si>
    <t>1149778100340875264</t>
  </si>
  <si>
    <t>1150710833686515713</t>
  </si>
  <si>
    <t>1143232108619620352</t>
  </si>
  <si>
    <t>1150722162661240834</t>
  </si>
  <si>
    <t>1150710249713614848</t>
  </si>
  <si>
    <t>1150724461445779456</t>
  </si>
  <si>
    <t>1150736557319557121</t>
  </si>
  <si>
    <t>1150751694655021056</t>
  </si>
  <si>
    <t>1150761014004256769</t>
  </si>
  <si>
    <t>1150765459647684608</t>
  </si>
  <si>
    <t>1150767099649888260</t>
  </si>
  <si>
    <t>1150781815407464450</t>
  </si>
  <si>
    <t>1150791396359454723</t>
  </si>
  <si>
    <t>1149538133039448067</t>
  </si>
  <si>
    <t>1150795653301321728</t>
  </si>
  <si>
    <t>1150795163293409280</t>
  </si>
  <si>
    <t>1150797702768279552</t>
  </si>
  <si>
    <t>1150087621835730947</t>
  </si>
  <si>
    <t>1150798039788990468</t>
  </si>
  <si>
    <t>1150803809473650688</t>
  </si>
  <si>
    <t>1150803963538825216</t>
  </si>
  <si>
    <t>1150806436282286081</t>
  </si>
  <si>
    <t>1150815424948236288</t>
  </si>
  <si>
    <t>1150823510182416385</t>
  </si>
  <si>
    <t>1150799504226050048</t>
  </si>
  <si>
    <t>1150823943567073283</t>
  </si>
  <si>
    <t>1150826278322393088</t>
  </si>
  <si>
    <t>1150827421597200388</t>
  </si>
  <si>
    <t>1149538788546236416</t>
  </si>
  <si>
    <t>1150160090550460420</t>
  </si>
  <si>
    <t>1150832204366450688</t>
  </si>
  <si>
    <t>1150206782607773697</t>
  </si>
  <si>
    <t>1150843799507279877</t>
  </si>
  <si>
    <t>1150844559045382145</t>
  </si>
  <si>
    <t>1150848919288582144</t>
  </si>
  <si>
    <t>1150849648778723329</t>
  </si>
  <si>
    <t>1150851779501817856</t>
  </si>
  <si>
    <t>1144425183211601920</t>
  </si>
  <si>
    <t>1121126745145511938</t>
  </si>
  <si>
    <t>1150087492206383105</t>
  </si>
  <si>
    <t>1150797506789498881</t>
  </si>
  <si>
    <t>1150561132953952257</t>
  </si>
  <si>
    <t>1150856217243336704</t>
  </si>
  <si>
    <t>1149540613102063616</t>
  </si>
  <si>
    <t>1149114385983389696</t>
  </si>
  <si>
    <t>1149852852237606913</t>
  </si>
  <si>
    <t>1149864906407251968</t>
  </si>
  <si>
    <t>1150213205802803201</t>
  </si>
  <si>
    <t>1149973593763254273</t>
  </si>
  <si>
    <t>1150191560459522050</t>
  </si>
  <si>
    <t>1150292000685658112</t>
  </si>
  <si>
    <t>1150212192504958976</t>
  </si>
  <si>
    <t>1149664346827419648</t>
  </si>
  <si>
    <t>1149771653322162176</t>
  </si>
  <si>
    <t>1150816825673953280</t>
  </si>
  <si>
    <t>1150848917749325825</t>
  </si>
  <si>
    <t/>
  </si>
  <si>
    <t>156581824</t>
  </si>
  <si>
    <t>2989019422</t>
  </si>
  <si>
    <t>345837023</t>
  </si>
  <si>
    <t>22074866</t>
  </si>
  <si>
    <t>922813919030398978</t>
  </si>
  <si>
    <t>16573941</t>
  </si>
  <si>
    <t>881336677138128897</t>
  </si>
  <si>
    <t>870842972413337600</t>
  </si>
  <si>
    <t>266697434</t>
  </si>
  <si>
    <t>46318332</t>
  </si>
  <si>
    <t>4745764527</t>
  </si>
  <si>
    <t>60783724</t>
  </si>
  <si>
    <t>927361645713743873</t>
  </si>
  <si>
    <t>392472061</t>
  </si>
  <si>
    <t>67973716</t>
  </si>
  <si>
    <t>66181667</t>
  </si>
  <si>
    <t>2187037014</t>
  </si>
  <si>
    <t>23414403</t>
  </si>
  <si>
    <t>80297685</t>
  </si>
  <si>
    <t>958522404359176192</t>
  </si>
  <si>
    <t>857128428</t>
  </si>
  <si>
    <t>1453054026</t>
  </si>
  <si>
    <t>2557818265</t>
  </si>
  <si>
    <t>15164892</t>
  </si>
  <si>
    <t>15675138</t>
  </si>
  <si>
    <t>1158510764</t>
  </si>
  <si>
    <t>825019256932818944</t>
  </si>
  <si>
    <t>en</t>
  </si>
  <si>
    <t>und</t>
  </si>
  <si>
    <t>fr</t>
  </si>
  <si>
    <t>in</t>
  </si>
  <si>
    <t>es</t>
  </si>
  <si>
    <t>eu</t>
  </si>
  <si>
    <t>nl</t>
  </si>
  <si>
    <t>pt</t>
  </si>
  <si>
    <t>tl</t>
  </si>
  <si>
    <t>ar</t>
  </si>
  <si>
    <t>it</t>
  </si>
  <si>
    <t>1149883376855392262</t>
  </si>
  <si>
    <t>1149765757695344640</t>
  </si>
  <si>
    <t>1149778791193092097</t>
  </si>
  <si>
    <t>1150234481086873600</t>
  </si>
  <si>
    <t>1149581427152785409</t>
  </si>
  <si>
    <t>1150302855183683584</t>
  </si>
  <si>
    <t>Twitter for iPhone</t>
  </si>
  <si>
    <t>Twitter for Android</t>
  </si>
  <si>
    <t>Twitter Web Client</t>
  </si>
  <si>
    <t>Twitter Web App</t>
  </si>
  <si>
    <t>TweetDeck</t>
  </si>
  <si>
    <t>Tweetbot for iΟS</t>
  </si>
  <si>
    <t>Facebook</t>
  </si>
  <si>
    <t>Instagram</t>
  </si>
  <si>
    <t>TV Time, TV show tracker</t>
  </si>
  <si>
    <t>Mobile Web (M2)</t>
  </si>
  <si>
    <t>Twitter for iPad</t>
  </si>
  <si>
    <t>Hootsuite Inc.</t>
  </si>
  <si>
    <t>Bongani's Auto Poster</t>
  </si>
  <si>
    <t>Echofon</t>
  </si>
  <si>
    <t>-118.668404,33.704538 
-118.155409,33.704538 
-118.155409,34.337041 
-118.668404,34.337041</t>
  </si>
  <si>
    <t>-0.5422552,46.2817368 
-0.3799435,46.2817368 
-0.3799435,46.3726506 
-0.5422552,46.3726506</t>
  </si>
  <si>
    <t>-76.420402,36.786146 
-76.291434,36.786146 
-76.291434,36.897382 
-76.420402,36.897382</t>
  </si>
  <si>
    <t>-84.576827,33.6475029 
-84.289385,33.6475029 
-84.289385,33.8868859 
-84.576827,33.8868859</t>
  </si>
  <si>
    <t>-117.9805519,33.686723 
-117.9147312,33.686723 
-117.9147312,33.7334869 
-117.9805519,33.7334869</t>
  </si>
  <si>
    <t>-85.644548,38.072047 
-85.520944,38.072047 
-85.520944,38.143229 
-85.644548,38.143229</t>
  </si>
  <si>
    <t>-75.7887564,38.4510398 
-74.984165,38.4510398 
-74.984165,39.839007 
-75.7887564,39.839007</t>
  </si>
  <si>
    <t>-82.376795,46.099736 
-82.096435,46.099736 
-82.096435,46.18966 
-82.376795,46.18966</t>
  </si>
  <si>
    <t>-119.93251,36.648905 
-119.632419,36.648905 
-119.632419,36.923179 
-119.93251,36.923179</t>
  </si>
  <si>
    <t>-1.9355331,53.696167 
-1.844528,53.696167 
-1.844528,53.762979 
-1.9355331,53.762979</t>
  </si>
  <si>
    <t>7.856321,46.79962 
7.960722,46.79962 
7.960722,46.906539 
7.856321,46.906539</t>
  </si>
  <si>
    <t>-73.962582,40.541722 
-73.699793,40.541722 
-73.699793,40.8000371 
-73.962582,40.8000371</t>
  </si>
  <si>
    <t>-75.280284,39.871811 
-74.955712,39.871811 
-74.955712,40.13792 
-75.280284,40.13792</t>
  </si>
  <si>
    <t>-77.001308,38.760754 
-76.9372202,38.760754 
-76.9372202,38.83211 
-77.001308,38.83211</t>
  </si>
  <si>
    <t>-121.576613,38.43792 
-121.362715,38.43792 
-121.362715,38.6855236 
-121.576613,38.6855236</t>
  </si>
  <si>
    <t>-86.935419,35.85036 
-86.766934,35.85036 
-86.766934,36.019674 
-86.935419,36.019674</t>
  </si>
  <si>
    <t>-73.454064,40.65025 
-73.423152,40.65025 
-73.423152,40.706734 
-73.454064,40.706734</t>
  </si>
  <si>
    <t>-117.6836,33.997213 
-117.5239664,33.997213 
-117.5239664,34.093104 
-117.6836,34.093104</t>
  </si>
  <si>
    <t>-112.3239143,33.29026 
-111.9254391,33.29026 
-111.9254391,33.8154652 
-112.3239143,33.8154652</t>
  </si>
  <si>
    <t>United States</t>
  </si>
  <si>
    <t>France</t>
  </si>
  <si>
    <t>Canada</t>
  </si>
  <si>
    <t>United Kingdom</t>
  </si>
  <si>
    <t>Switzerland</t>
  </si>
  <si>
    <t>US</t>
  </si>
  <si>
    <t>FR</t>
  </si>
  <si>
    <t>CA</t>
  </si>
  <si>
    <t>GB</t>
  </si>
  <si>
    <t>CH</t>
  </si>
  <si>
    <t>Los Angeles, CA</t>
  </si>
  <si>
    <t>Niort, France</t>
  </si>
  <si>
    <t>Portsmouth, VA</t>
  </si>
  <si>
    <t>Atlanta, GA</t>
  </si>
  <si>
    <t>Fountain Valley, CA</t>
  </si>
  <si>
    <t>Heritage Creek, KY</t>
  </si>
  <si>
    <t>Delaware, USA</t>
  </si>
  <si>
    <t>Sagamok, Ontario</t>
  </si>
  <si>
    <t>Fresno, CA</t>
  </si>
  <si>
    <t>Halifax, England</t>
  </si>
  <si>
    <t>Marbach (LU), Schweiz</t>
  </si>
  <si>
    <t>Queens, NY</t>
  </si>
  <si>
    <t>Philadelphia, PA</t>
  </si>
  <si>
    <t>Oxon Hill, MD</t>
  </si>
  <si>
    <t>Sacramento, CA</t>
  </si>
  <si>
    <t>Franklin, TN</t>
  </si>
  <si>
    <t>East Massapequa, NY</t>
  </si>
  <si>
    <t>Ontario, CA</t>
  </si>
  <si>
    <t>Phoenix, AZ</t>
  </si>
  <si>
    <t>3b77caf94bfc81fe</t>
  </si>
  <si>
    <t>316bee0042d43aab</t>
  </si>
  <si>
    <t>60edfde178b362ff</t>
  </si>
  <si>
    <t>8173485c72e78ca5</t>
  </si>
  <si>
    <t>00c12e8612b69ccf</t>
  </si>
  <si>
    <t>0157e4d7264811f5</t>
  </si>
  <si>
    <t>3f5897b87d2bf56c</t>
  </si>
  <si>
    <t>6c4273782e69ed69</t>
  </si>
  <si>
    <t>944c03c1d85ef480</t>
  </si>
  <si>
    <t>7a998c6fcc0867eb</t>
  </si>
  <si>
    <t>4f86b7a78e966795</t>
  </si>
  <si>
    <t>00c39537733fa112</t>
  </si>
  <si>
    <t>e4a0d228eb6be76b</t>
  </si>
  <si>
    <t>003b0a6b6b3eca0e</t>
  </si>
  <si>
    <t>b71fac2ee9792cbe</t>
  </si>
  <si>
    <t>cc631a80adacd459</t>
  </si>
  <si>
    <t>b52736240ef42f93</t>
  </si>
  <si>
    <t>895f19a3c08d3d35</t>
  </si>
  <si>
    <t>5c62ffb0f0f3479d</t>
  </si>
  <si>
    <t>Los Angeles</t>
  </si>
  <si>
    <t>Niort</t>
  </si>
  <si>
    <t>Portsmouth</t>
  </si>
  <si>
    <t>Atlanta</t>
  </si>
  <si>
    <t>Fountain Valley</t>
  </si>
  <si>
    <t>Heritage Creek</t>
  </si>
  <si>
    <t>Delaware</t>
  </si>
  <si>
    <t>Sagamok</t>
  </si>
  <si>
    <t>Fresno</t>
  </si>
  <si>
    <t>Halifax</t>
  </si>
  <si>
    <t>Marbach (LU)</t>
  </si>
  <si>
    <t>Queens</t>
  </si>
  <si>
    <t>Philadelphia</t>
  </si>
  <si>
    <t>Oxon Hill</t>
  </si>
  <si>
    <t>Sacramento</t>
  </si>
  <si>
    <t>Franklin</t>
  </si>
  <si>
    <t>East Massapequa</t>
  </si>
  <si>
    <t>Ontario</t>
  </si>
  <si>
    <t>Phoenix</t>
  </si>
  <si>
    <t>city</t>
  </si>
  <si>
    <t>admin</t>
  </si>
  <si>
    <t>https://api.twitter.com/1.1/geo/id/3b77caf94bfc81fe.json</t>
  </si>
  <si>
    <t>https://api.twitter.com/1.1/geo/id/316bee0042d43aab.json</t>
  </si>
  <si>
    <t>https://api.twitter.com/1.1/geo/id/60edfde178b362ff.json</t>
  </si>
  <si>
    <t>https://api.twitter.com/1.1/geo/id/8173485c72e78ca5.json</t>
  </si>
  <si>
    <t>https://api.twitter.com/1.1/geo/id/00c12e8612b69ccf.json</t>
  </si>
  <si>
    <t>https://api.twitter.com/1.1/geo/id/0157e4d7264811f5.json</t>
  </si>
  <si>
    <t>https://api.twitter.com/1.1/geo/id/3f5897b87d2bf56c.json</t>
  </si>
  <si>
    <t>https://api.twitter.com/1.1/geo/id/6c4273782e69ed69.json</t>
  </si>
  <si>
    <t>https://api.twitter.com/1.1/geo/id/944c03c1d85ef480.json</t>
  </si>
  <si>
    <t>https://api.twitter.com/1.1/geo/id/7a998c6fcc0867eb.json</t>
  </si>
  <si>
    <t>https://api.twitter.com/1.1/geo/id/4f86b7a78e966795.json</t>
  </si>
  <si>
    <t>https://api.twitter.com/1.1/geo/id/00c39537733fa112.json</t>
  </si>
  <si>
    <t>https://api.twitter.com/1.1/geo/id/e4a0d228eb6be76b.json</t>
  </si>
  <si>
    <t>https://api.twitter.com/1.1/geo/id/003b0a6b6b3eca0e.json</t>
  </si>
  <si>
    <t>https://api.twitter.com/1.1/geo/id/b71fac2ee9792cbe.json</t>
  </si>
  <si>
    <t>https://api.twitter.com/1.1/geo/id/cc631a80adacd459.json</t>
  </si>
  <si>
    <t>https://api.twitter.com/1.1/geo/id/b52736240ef42f93.json</t>
  </si>
  <si>
    <t>https://api.twitter.com/1.1/geo/id/895f19a3c08d3d35.json</t>
  </si>
  <si>
    <t>https://api.twitter.com/1.1/geo/id/5c62ffb0f0f3479d.json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</si>
  <si>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</si>
  <si>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</si>
  <si>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</si>
  <si>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</si>
  <si>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</si>
  <si>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</si>
  <si>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</si>
  <si>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</si>
  <si>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</si>
  <si>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</si>
  <si>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</si>
  <si>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</si>
  <si>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</si>
  <si>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</si>
  <si>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</si>
  <si>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</si>
  <si>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</si>
  <si>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</si>
  <si>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</si>
  <si>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</si>
  <si>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</si>
  <si>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Its_Shontayeee_xD83D__xDC51_</t>
  </si>
  <si>
    <t>Edward Browden</t>
  </si>
  <si>
    <t>Corinne Kingsbury</t>
  </si>
  <si>
    <t>ℬ</t>
  </si>
  <si>
    <t>Bianca _xD83C__xDF39_</t>
  </si>
  <si>
    <t>_xD83E__xDD37_‍♀️_xD83E__xDD84__xD83D__xDE0E__xD83D__xDC7E__xD83E__xDD16_</t>
  </si>
  <si>
    <t>brenda_valdivia</t>
  </si>
  <si>
    <t>Sabrina Monet</t>
  </si>
  <si>
    <t>Netflix US</t>
  </si>
  <si>
    <t>jordan</t>
  </si>
  <si>
    <t>Cody Titus</t>
  </si>
  <si>
    <t>Perry Mattfeld</t>
  </si>
  <si>
    <t>sav</t>
  </si>
  <si>
    <t>Lora Smith</t>
  </si>
  <si>
    <t>jackie _xD83D__xDEF8_</t>
  </si>
  <si>
    <t>Strain Asylum</t>
  </si>
  <si>
    <t>b r i a n  d a n n e l l y</t>
  </si>
  <si>
    <t>Alysunshine</t>
  </si>
  <si>
    <t>Morgan Edmonds✌_xD83C__xDFFC_</t>
  </si>
  <si>
    <t>Teesh ❤</t>
  </si>
  <si>
    <t>julie</t>
  </si>
  <si>
    <t>Ladyzip ❄️ _xD83C__xDFC8__xD83C__xDFD2__xD83C__xDFBF_</t>
  </si>
  <si>
    <t>fin.</t>
  </si>
  <si>
    <t>BlindNewWorld</t>
  </si>
  <si>
    <t>The CW</t>
  </si>
  <si>
    <t>Jeanne Azarovitz</t>
  </si>
  <si>
    <t>Saycon Sengbloh</t>
  </si>
  <si>
    <t>TracyTwinkie Byrd</t>
  </si>
  <si>
    <t>_xD83C__xDF34_SHA_xD83C__xDF34_</t>
  </si>
  <si>
    <t>Ocean Meets Sky</t>
  </si>
  <si>
    <t>ayaM</t>
  </si>
  <si>
    <t>val needs to hug cam</t>
  </si>
  <si>
    <t>camila</t>
  </si>
  <si>
    <t>lena</t>
  </si>
  <si>
    <t>haleigh hamad</t>
  </si>
  <si>
    <t>Fat Kevin</t>
  </si>
  <si>
    <t>Casey Deidrick</t>
  </si>
  <si>
    <t>EvaLeone</t>
  </si>
  <si>
    <t>J.Q. Jackson</t>
  </si>
  <si>
    <t>Princess Morningstar</t>
  </si>
  <si>
    <t>Shhh...my show is on! _xD83E__xDD2B_</t>
  </si>
  <si>
    <t>The Lord Goddess Bey _xD83D__xDC99__xD83D__xDE4F__xD83C__xDFFE__xD83C__xDF0E_</t>
  </si>
  <si>
    <t>Madeleine Baran</t>
  </si>
  <si>
    <t>CumndrHex</t>
  </si>
  <si>
    <t>NOTHIN TOO WILD</t>
  </si>
  <si>
    <t>Hanna Sheehan</t>
  </si>
  <si>
    <t>Corey Consulting</t>
  </si>
  <si>
    <t>TVLine.com</t>
  </si>
  <si>
    <t>Deyon Bell</t>
  </si>
  <si>
    <t>Felicia</t>
  </si>
  <si>
    <t>@elocatch love &amp; thanks Roman Reigns</t>
  </si>
  <si>
    <t>h</t>
  </si>
  <si>
    <t>☀️#VTEPlaya vendredi soir⛱</t>
  </si>
  <si>
    <t>Marco _xD83D__xDD25__xD83D__xDD25__xD83D__xDD25__xD83D__xDD25_</t>
  </si>
  <si>
    <t>Pretty Maty_xD83C__xDF39__xD83D__xDC81__xD83C__xDFFE_‍♀️_xD83C__xDDF8__xD83C__xDDF3_</t>
  </si>
  <si>
    <t>Sophie Bontemps_xD83C__xDF3B_</t>
  </si>
  <si>
    <t>Arthur_Officiel</t>
  </si>
  <si>
    <t>Artus</t>
  </si>
  <si>
    <t>Laurent #LaScoumoune _xD83C__xDDEB__xD83C__xDDF7_⭐️⭐️</t>
  </si>
  <si>
    <t>Bé _xD83C__xDF77_</t>
  </si>
  <si>
    <t>Kameron Hurley</t>
  </si>
  <si>
    <t>Stan Pham</t>
  </si>
  <si>
    <t>sjd</t>
  </si>
  <si>
    <t>#JesusChrist151 #JesusJohnRL151 #MessiahJohnRL151</t>
  </si>
  <si>
    <t>kamal</t>
  </si>
  <si>
    <t>A_Touch_Of_Petty</t>
  </si>
  <si>
    <t>The Lue Crew</t>
  </si>
  <si>
    <t>hคຖຖคh _xD83C__xDF4C_</t>
  </si>
  <si>
    <t>_xD83D__xDC99_ Koko  ✊✊_xD83C__xDFFD_✊_xD83C__xDFFE__xD83D__xDC99_</t>
  </si>
  <si>
    <t>Lefty Gunnz</t>
  </si>
  <si>
    <t>lamb green</t>
  </si>
  <si>
    <t>Jen _xD83E__xDD13_</t>
  </si>
  <si>
    <t>Dave Sauer</t>
  </si>
  <si>
    <t>Petty Mayonaise™</t>
  </si>
  <si>
    <t>Foxx_xD83E__xDD8A_</t>
  </si>
  <si>
    <t>✨Coco✨</t>
  </si>
  <si>
    <t>Nichelle</t>
  </si>
  <si>
    <t>✨_xD83C__xDF3B_ young mona quisha _xD83C__xDF3B_✨</t>
  </si>
  <si>
    <t>Auntie Neele</t>
  </si>
  <si>
    <t>Patrick Curran</t>
  </si>
  <si>
    <t>Sydney Kravetz</t>
  </si>
  <si>
    <t>Hannah Youngdeer</t>
  </si>
  <si>
    <t>Marissa Woodberry</t>
  </si>
  <si>
    <t>Sapphire_xD83D__xDC8E_</t>
  </si>
  <si>
    <t>lowercase ryan</t>
  </si>
  <si>
    <t>Eddie</t>
  </si>
  <si>
    <t>Lauren L. Morgan</t>
  </si>
  <si>
    <t>〽️arley (R.N, MSN, S.A.N.E, TNCC)</t>
  </si>
  <si>
    <t>KB</t>
  </si>
  <si>
    <t>_xD83E__xDD8B_</t>
  </si>
  <si>
    <t>Tyler Warrior</t>
  </si>
  <si>
    <t>Shivakumar Manglore</t>
  </si>
  <si>
    <t>Hartwig Schafer</t>
  </si>
  <si>
    <t>World Bank Energy</t>
  </si>
  <si>
    <t>World Bank Climate</t>
  </si>
  <si>
    <t>MLB (Less Tweet Toxicity w/ 21% More Vim &amp; Vigor)</t>
  </si>
  <si>
    <t>Brady Hardin</t>
  </si>
  <si>
    <t>_xD83D__xDC31_Fanfan_xD83D__xDC31_</t>
  </si>
  <si>
    <t>legendaryy_xD83C__xDDEC__xD83C__xDDE9_</t>
  </si>
  <si>
    <t>Lee</t>
  </si>
  <si>
    <t>Lauren Dawn Johnson</t>
  </si>
  <si>
    <t>FOX 29</t>
  </si>
  <si>
    <t>Lys _xD83D__xDC51_✨</t>
  </si>
  <si>
    <t>_xD83C__xDF3B_ Elle _xD83C__xDF3B_</t>
  </si>
  <si>
    <t>_xD835__xDC72__xD835__xDC90__xD835__xDC93__xD835__xDC93__xD835__xDC8A__xD835__xDC8F__xD835__xDC86_ _xD83D__xDC96_, _xD835__xDC74__xD835__xDC82__xD835__xDC99_ _xD83D__xDC3E_, &amp; _xD835__xDC74__xD835__xDC8A__xD835__xDC8D__xD835__xDC90_ _xD83D__xDC3E_</t>
  </si>
  <si>
    <t>In The Dark</t>
  </si>
  <si>
    <t>You kinda suck</t>
  </si>
  <si>
    <t>Alexandra ⎊ | ''I love you 3000.''</t>
  </si>
  <si>
    <t>fooler initiative</t>
  </si>
  <si>
    <t>FilmnoirGrrrl (aka Dr. Grrrl in solidarity)</t>
  </si>
  <si>
    <t>Amber Marie_xD83D__xDC84__xD83D__xDC85__xD83C__xDFFE_♍️</t>
  </si>
  <si>
    <t>_xD83E__xDD75_</t>
  </si>
  <si>
    <t>tiffany.</t>
  </si>
  <si>
    <t>HelloKittyKisha</t>
  </si>
  <si>
    <t>Collins</t>
  </si>
  <si>
    <t>Ashley is watching #LifeSentence</t>
  </si>
  <si>
    <t>tasteofsinn _xD83D__xDC8B_</t>
  </si>
  <si>
    <t>Daly _xD83D__xDC9A__xD83D__xDC9C_</t>
  </si>
  <si>
    <t>Netflix Latinoamérica</t>
  </si>
  <si>
    <t>Jessi</t>
  </si>
  <si>
    <t>Verónica</t>
  </si>
  <si>
    <t>Dexter</t>
  </si>
  <si>
    <t>Bee</t>
  </si>
  <si>
    <t>Lauren Perkins</t>
  </si>
  <si>
    <t>Rich Sommer</t>
  </si>
  <si>
    <t>@popsreviews</t>
  </si>
  <si>
    <t>Benjie Rigby</t>
  </si>
  <si>
    <t>John Hodges</t>
  </si>
  <si>
    <t>Leslei E. Garcia</t>
  </si>
  <si>
    <t>Odila M.(OreoOddy)</t>
  </si>
  <si>
    <t>La Buena Perez_xD83D__xDC80_</t>
  </si>
  <si>
    <t>Morrell Fishing, Team Ovarian Cancer Awareness</t>
  </si>
  <si>
    <t>nik ⎊</t>
  </si>
  <si>
    <t>Keston John</t>
  </si>
  <si>
    <t>Claire Gendel</t>
  </si>
  <si>
    <t>Daniel Fienberg</t>
  </si>
  <si>
    <t>CC</t>
  </si>
  <si>
    <t>_xD835__xDC3B__xD835__xDC5C__xD835__xDCC1__xD835__xDCC1__xD835__xDCCE_ _xD835__xDCA6__xD835__xDCB6__xD835__xDCC9__xD835__xDC52_</t>
  </si>
  <si>
    <t>Heather</t>
  </si>
  <si>
    <t>Greg Laswell</t>
  </si>
  <si>
    <t>Miranda Oakley</t>
  </si>
  <si>
    <t>Lauren Rodriguez</t>
  </si>
  <si>
    <t>Sextina Aquafina</t>
  </si>
  <si>
    <t>nayaaa _xD83C__xDF6D_</t>
  </si>
  <si>
    <t>A Aris</t>
  </si>
  <si>
    <t>Music City Mel</t>
  </si>
  <si>
    <t>Morgan Krantz</t>
  </si>
  <si>
    <t>BYATRM_xD83C__xDF6B__xD83E__xDD84_</t>
  </si>
  <si>
    <t>Amanda Mielke</t>
  </si>
  <si>
    <t>CalmerThanYouAre</t>
  </si>
  <si>
    <t>Xzandria A.</t>
  </si>
  <si>
    <t>Tempa</t>
  </si>
  <si>
    <t>OreyAu</t>
  </si>
  <si>
    <t>Ade</t>
  </si>
  <si>
    <t>Amber</t>
  </si>
  <si>
    <t>Sailorgainz18 _xD83D__xDD1C_ EVO</t>
  </si>
  <si>
    <t>rashad heyward</t>
  </si>
  <si>
    <t>Combat Chloe</t>
  </si>
  <si>
    <t>clean4u</t>
  </si>
  <si>
    <t>Joe</t>
  </si>
  <si>
    <t>april</t>
  </si>
  <si>
    <t>Foxie</t>
  </si>
  <si>
    <t>ian bremmer</t>
  </si>
  <si>
    <t>♌️_xD83D__xDDA4_Melynda ⭐️_xD83C__xDF4D_</t>
  </si>
  <si>
    <t>stef luva _xD83E__xDD29_</t>
  </si>
  <si>
    <t>Linda</t>
  </si>
  <si>
    <t>Name can not be blank</t>
  </si>
  <si>
    <t>Tave</t>
  </si>
  <si>
    <t>Abraham Swee</t>
  </si>
  <si>
    <t>nelle 爱</t>
  </si>
  <si>
    <t>Delilah Rose</t>
  </si>
  <si>
    <t>AtariJones _xD83D__xDC68__xD83C__xDFFD_‍_xD83E__xDDB0__xD83E__xDDB4_</t>
  </si>
  <si>
    <t>hopeless romαntic</t>
  </si>
  <si>
    <t>Laur</t>
  </si>
  <si>
    <t>kay tee_xD83D__xDE1B_</t>
  </si>
  <si>
    <t>StephToDef™</t>
  </si>
  <si>
    <t>KJ ❤</t>
  </si>
  <si>
    <t>girl millennial</t>
  </si>
  <si>
    <t>Joe Rodriguez-Middleton</t>
  </si>
  <si>
    <t>Jae Keshawn</t>
  </si>
  <si>
    <t>Dawana</t>
  </si>
  <si>
    <t>Tina  Parker</t>
  </si>
  <si>
    <t>Jazmin_xD83E__xDD8B_</t>
  </si>
  <si>
    <t>yasmine morquecho _xD83C__xDF4D_</t>
  </si>
  <si>
    <t>cozygirl</t>
  </si>
  <si>
    <t>joseph</t>
  </si>
  <si>
    <t>Lib Chavez</t>
  </si>
  <si>
    <t>Kgaogelo Magolego</t>
  </si>
  <si>
    <t>Shê.donavan</t>
  </si>
  <si>
    <t>Nathan Di Donato</t>
  </si>
  <si>
    <t>Sammie</t>
  </si>
  <si>
    <t>Izzy</t>
  </si>
  <si>
    <t>_xD83C__xDFF3_️‍_xD83C__xDF08_Rainbow_xD83C__xDFF3_️‍_xD83C__xDF08_ @ Love Triangle _xD83D__xDC95__xD83D__xDC95__xD83D__xDC95_</t>
  </si>
  <si>
    <t>tylah’sMom_xD83C__xDF38_</t>
  </si>
  <si>
    <t>☀️Sunshine ♌️</t>
  </si>
  <si>
    <t>Cylia Lowe-Smith,Esq</t>
  </si>
  <si>
    <t>JaDDa_WaDDa_xD83D__xDE0F__xD83E__xDD37__xD83C__xDFFD_‍♀️</t>
  </si>
  <si>
    <t>Somaya Reece</t>
  </si>
  <si>
    <t>Bash Spice</t>
  </si>
  <si>
    <t>this is a bucky barnes stan account, haters begone</t>
  </si>
  <si>
    <t>scott GRUENWALD</t>
  </si>
  <si>
    <t>TallestDjYouKno _xD83D__xDDFD_</t>
  </si>
  <si>
    <t>Donna Butler-Rawson</t>
  </si>
  <si>
    <t>Chantelle . _xD83D__xDE43_</t>
  </si>
  <si>
    <t>San Diego Stevo</t>
  </si>
  <si>
    <t>Calderdale College</t>
  </si>
  <si>
    <t>Inspire Centre</t>
  </si>
  <si>
    <t>Scott Murrell</t>
  </si>
  <si>
    <t>Halifax RLFC</t>
  </si>
  <si>
    <t>Pramod Kadam</t>
  </si>
  <si>
    <t>reece</t>
  </si>
  <si>
    <t>Caio Filipe</t>
  </si>
  <si>
    <t>Rebecca J Williamson</t>
  </si>
  <si>
    <t>Bob in FLA</t>
  </si>
  <si>
    <t>Butterfly in the Sky _xD83C__xDFF3_️‍_xD83C__xDF08_</t>
  </si>
  <si>
    <t>Bella &amp; The City_xD83C__xDF3A_</t>
  </si>
  <si>
    <t>Ilikesnacks</t>
  </si>
  <si>
    <t>⛽Phenomenal♌❤</t>
  </si>
  <si>
    <t>HiLLZBRiLLZ</t>
  </si>
  <si>
    <t>K.</t>
  </si>
  <si>
    <t>bosslady</t>
  </si>
  <si>
    <t>ºoº Mickey Mouse</t>
  </si>
  <si>
    <t>Memej</t>
  </si>
  <si>
    <t>SoapHub</t>
  </si>
  <si>
    <t>Benjamin</t>
  </si>
  <si>
    <t>Cara Hunter</t>
  </si>
  <si>
    <t>❄️Me2Az_xD83C__xDF35_</t>
  </si>
  <si>
    <t>Jennifer Johnson</t>
  </si>
  <si>
    <t>Zada_xD83C__xDF37_| Colorado model</t>
  </si>
  <si>
    <t>jess✨_xD83D__xDC9E__xD83D__xDE18_</t>
  </si>
  <si>
    <t>Bongani</t>
  </si>
  <si>
    <t>condom secks advocate</t>
  </si>
  <si>
    <t>d</t>
  </si>
  <si>
    <t>Everything Bellarke</t>
  </si>
  <si>
    <t>♥️</t>
  </si>
  <si>
    <t>NursieJoanne</t>
  </si>
  <si>
    <t>(not sweet) caroline</t>
  </si>
  <si>
    <t>Twiggy Slim</t>
  </si>
  <si>
    <t>_xD83C__xDF0A_ jayo _xD83C__xDF0A_</t>
  </si>
  <si>
    <t>Michelle Modglin</t>
  </si>
  <si>
    <t>Raheme Biddle</t>
  </si>
  <si>
    <t>Janet Jackson</t>
  </si>
  <si>
    <t>LisaLisa</t>
  </si>
  <si>
    <t>Dean</t>
  </si>
  <si>
    <t>Amanda</t>
  </si>
  <si>
    <t>The_Daunting_Nerd</t>
  </si>
  <si>
    <t>Soph _xD83C__xDF3A_</t>
  </si>
  <si>
    <t>Ebanē</t>
  </si>
  <si>
    <t>♡</t>
  </si>
  <si>
    <t>ang</t>
  </si>
  <si>
    <t>jae</t>
  </si>
  <si>
    <t>Naki</t>
  </si>
  <si>
    <t>sarah _xD83D__xDDA4_</t>
  </si>
  <si>
    <t>Felixx</t>
  </si>
  <si>
    <t>Johnny D</t>
  </si>
  <si>
    <t>Tabitha Richmond</t>
  </si>
  <si>
    <t>Brittany</t>
  </si>
  <si>
    <t>_xD83D__xDDA4_ tori _xD83D__xDDA4_</t>
  </si>
  <si>
    <t>_xD835__xDD91__xD835__xDD94__xD835__xDD97__xD835__xDD89_ _xD835__xDD94__xD835__xDD8B_ _xD835__xDD8C__xD835__xDD94__xD835__xDD94_</t>
  </si>
  <si>
    <t>Jas</t>
  </si>
  <si>
    <t>WILD ❤</t>
  </si>
  <si>
    <t>Tom Vouvoudakis</t>
  </si>
  <si>
    <t>M A J E S T Y_xD83E__xDD84__xD83D__xDC51_</t>
  </si>
  <si>
    <t>cristina yang</t>
  </si>
  <si>
    <t>Mark</t>
  </si>
  <si>
    <t>Kristin</t>
  </si>
  <si>
    <t>Liz</t>
  </si>
  <si>
    <t>Are You Bitches Conspiring Against Me?</t>
  </si>
  <si>
    <t>Joe Momma</t>
  </si>
  <si>
    <t>Anna Summitt</t>
  </si>
  <si>
    <t>Susan Seibel</t>
  </si>
  <si>
    <t>Chris Edwards</t>
  </si>
  <si>
    <t>Al Gibson</t>
  </si>
  <si>
    <t>Molly - I Stand With Taylor</t>
  </si>
  <si>
    <t>Rafaela</t>
  </si>
  <si>
    <t>Tino</t>
  </si>
  <si>
    <t>REL</t>
  </si>
  <si>
    <t>Molly Burke</t>
  </si>
  <si>
    <t>hey stephen</t>
  </si>
  <si>
    <t>Stanley Prendergast</t>
  </si>
  <si>
    <t>Sierra Grey</t>
  </si>
  <si>
    <t>Hannah</t>
  </si>
  <si>
    <t>Geek-Girl</t>
  </si>
  <si>
    <t>Alisha Scott</t>
  </si>
  <si>
    <t>Alexandra Park</t>
  </si>
  <si>
    <t>Mar Leigh</t>
  </si>
  <si>
    <t>Kyle David</t>
  </si>
  <si>
    <t>Purgatory Archaeological Survey</t>
  </si>
  <si>
    <t>Miranda Miller</t>
  </si>
  <si>
    <t>PickleDick</t>
  </si>
  <si>
    <t>♡ _xD835__xDC9C__xD835__xDCC3__xD835__xDC54__xD835__xDC52__xD835__xDCC1_ ♡</t>
  </si>
  <si>
    <t>_xD83C__xDFDA__xD83D__xDC76__xD83C__xDFFB_</t>
  </si>
  <si>
    <t>B.</t>
  </si>
  <si>
    <t>Jalyn _xD83D__xDC8B_</t>
  </si>
  <si>
    <t>Binay Kumar Shahu</t>
  </si>
  <si>
    <t>trap skeeza _xD83E__xDD2A_</t>
  </si>
  <si>
    <t>chocolate glazed _xD83C__xDF69_</t>
  </si>
  <si>
    <t>Carisa Corona</t>
  </si>
  <si>
    <t>Jazmyn Symone</t>
  </si>
  <si>
    <t>_xD83C__xDF97_Marie Aileen✌️</t>
  </si>
  <si>
    <t>ً</t>
  </si>
  <si>
    <t>Mark Sundstrom</t>
  </si>
  <si>
    <t>Yumeko The Scammer</t>
  </si>
  <si>
    <t>Zack ♐️</t>
  </si>
  <si>
    <t>Rachel Dagen</t>
  </si>
  <si>
    <t>Steve Garrean Jr.</t>
  </si>
  <si>
    <t>Jo EliasJackson</t>
  </si>
  <si>
    <t>noe_xD83E__xDD8B_</t>
  </si>
  <si>
    <t>_xD83D__xDD49_️_xD83D__xDCFF_ Jai Maharaj _xD83D__xDE4F_</t>
  </si>
  <si>
    <t>Maurielle Lue</t>
  </si>
  <si>
    <t>Naphtali</t>
  </si>
  <si>
    <t>Bjorn</t>
  </si>
  <si>
    <t>Alexis Pettis</t>
  </si>
  <si>
    <t>Steve Glennon</t>
  </si>
  <si>
    <t>Rachael Hall (The NHS Pension Specialist)</t>
  </si>
  <si>
    <t>Dr Tony Goldstone</t>
  </si>
  <si>
    <t>NHS Pensions</t>
  </si>
  <si>
    <t>ستار</t>
  </si>
  <si>
    <t>Pat Fussy</t>
  </si>
  <si>
    <t>Lexx❁</t>
  </si>
  <si>
    <t>Dan Molinski</t>
  </si>
  <si>
    <t>Rodney Taylor</t>
  </si>
  <si>
    <t>Juju_xD83D__xDC8E_</t>
  </si>
  <si>
    <t>beIN SERIES</t>
  </si>
  <si>
    <t>Dog Lover _xD83D__xDC36_</t>
  </si>
  <si>
    <t>_xD83C__xDF3B_ Peaches _xD83C__xDF3B_</t>
  </si>
  <si>
    <t>Carla Miller</t>
  </si>
  <si>
    <t>PiperFra</t>
  </si>
  <si>
    <t>_xD83D__xDDA4__xD83D__xDDA4__xD83D__xDDA4_</t>
  </si>
  <si>
    <t>Randy Van De Hey</t>
  </si>
  <si>
    <t>CSPAN</t>
  </si>
  <si>
    <t>Jen: Ragnarok</t>
  </si>
  <si>
    <t>Tiffany Vogt</t>
  </si>
  <si>
    <t>Lynn F. _xD83D__xDC8B__xD83D__xDCA8_</t>
  </si>
  <si>
    <t>Rinz M Bernz</t>
  </si>
  <si>
    <t>nicki micheaux</t>
  </si>
  <si>
    <t>Jazzy Fizzle_xD83E__xDD29_</t>
  </si>
  <si>
    <t>Michael Yam</t>
  </si>
  <si>
    <t>_xD83D__xDD2A_ The Final Girl</t>
  </si>
  <si>
    <t>Yeseniaaa</t>
  </si>
  <si>
    <t>J _xD83D__xDC51_</t>
  </si>
  <si>
    <t>God 1st❤️, _xD83D__xDC85__xD83C__xDFFE_Lover of all things Fashion, &amp; I just want the ABSOLUTE BEST FOR ME_xD83D__xDC9C_</t>
  </si>
  <si>
    <t>There's so much riding on the future of our country &amp; our world that passively standing by is just simply not an option.</t>
  </si>
  <si>
    <t>Who am I? That's one secret I'll never tell. You know you love me.
xoxo,  Gossip Girl _xD83D__xDC8B_</t>
  </si>
  <si>
    <t>Hi , I'm Jahlil Austin 's Mommy _xD83D__xDC69_‍_xD83D__xDC66__xD83D__xDC99_</t>
  </si>
  <si>
    <t>idk man. maybe try being nice</t>
  </si>
  <si>
    <t>YouTube: Ourlovelyjourney                                                       Nacida en los Ángeles pero orgullosamente Mexicana</t>
  </si>
  <si>
    <t>Writer. Podcaster. Storyteller. Read my articles @ https://t.co/HRzJIQbfzL and listen to @procrasplanet where I rant about everything else.</t>
  </si>
  <si>
    <t>protect robin at all costs</t>
  </si>
  <si>
    <t>the less people in my business, the better</t>
  </si>
  <si>
    <t>Sometimes I’ll start a sentence and I don’t even know where it’s going. I just hope I find it along the way.   -Micheal Scott</t>
  </si>
  <si>
    <t>Instagram @perrymattfeld @cwinthedark @shameless</t>
  </si>
  <si>
    <t>| los angeles | cmm |</t>
  </si>
  <si>
    <t>Scholar.Instructor.Alumnax2.Adventurer.</t>
  </si>
  <si>
    <t>18 // ･ ｡ ☆∴｡ * happy scorpio bitch ･ﾟ*｡★･</t>
  </si>
  <si>
    <t>Treat people the way you'd like to be treated ♥ Transgender ❤#ChrisColfer ♥ #TLOS #SBL #ZNation #KurtHummel #Saved! ♥ ☼ #SBL is inspiring ☼</t>
  </si>
  <si>
    <t>I direct stuff. Sometimes I write and direct stuff. IN THE DARK, INSATIABLE, SCREAM, SAVED, STRUCK BY LIGHTNING, HATERS BACK OFF, SWEET VICIOUS, WEEDS and more.</t>
  </si>
  <si>
    <t>emotional pancakes.</t>
  </si>
  <si>
    <t>♍️ Women who seek to be equal with men lack ambition. Passion for the Entertainment Industry</t>
  </si>
  <si>
    <t>Professional Daydreamer #Inspired #Activist #ObnoxiousHeatFan #FAMUAlum _xD83C__xDDEF__xD83C__xDDF2_</t>
  </si>
  <si>
    <t>Powered by faith, family, ☕️, sports, hugs, Spanish telenovelas &amp; ❄️; save the _xD83D__xDC18__xD83D__xDC18_</t>
  </si>
  <si>
    <t>a beacon of Gods light right here on earth. _xD83D__xDCAB_</t>
  </si>
  <si>
    <t>#BlindNewWorld is a #blind awareness campaign to demystify #blindness and break down the barriers to inclusion. Change the way you see.</t>
  </si>
  <si>
    <t>Official Twitter account for The CW | Stream free only on The CW App!</t>
  </si>
  <si>
    <t>Born in Long Branch, Nj in the 60's and then moved to Falmouth, MA in 77. Best way to spend the day is on Buzzards Bay with friends or family and, my dog!</t>
  </si>
  <si>
    <t>#SayconSengbloh| _xD83E__xDDDC__xD83C__xDFFE_‍♀️ |Actress|Singer|Voice| ⭐️ : Instagram: @VintagePopSoul |✨ Subscribe to #SayconTalksPodcast #links _xD83D__xDC47__xD83C__xDFFE_</t>
  </si>
  <si>
    <t>Dir/Prod/Author/CD #ChannelingBecky @TheCounter1960 #ARTivist #DiamondFinder #BK</t>
  </si>
  <si>
    <t>I write lyrics not bios.. _xD83C__xDDED__xD83C__xDDF9_</t>
  </si>
  <si>
    <t>PLATFORM. BLOG. HUMAN BEINGS. #OMSRadio WillYouSwim@gmail.com</t>
  </si>
  <si>
    <t>_xD83C__xDFB5_Endure_xD83C__xDFB5_ // OUT NOW _xD83D__xDDA4__xD83C__xDF39__xD83D__xDC9C_</t>
  </si>
  <si>
    <t>also the squad is real #camilizers i love u</t>
  </si>
  <si>
    <t>brb, trying to write the album of my dreams ...... _xD83E__xDD40__xD83D__xDC8B__xD83D__xDDA4_</t>
  </si>
  <si>
    <t>duh</t>
  </si>
  <si>
    <t>get ready for my thoughts.</t>
  </si>
  <si>
    <t>Savage. Bad at life. Medical hobbyist.</t>
  </si>
  <si>
    <t>Actor/Professional Catan player
Max on @cwinthedark now streaming on @netflix</t>
  </si>
  <si>
    <t>I promise I’ll make a better mistake tomorrow</t>
  </si>
  <si>
    <t>Even when im at my lowest im higher than you #stoneralliance #hakunamatata i love @KushByTheOZ #FreeRico</t>
  </si>
  <si>
    <t>I’m a privilege not a right _xD83D__xDC96_ I love TV &amp; Twitter so let’s Watch &amp; Discuss! #Blessed #UnpaidTVCritic _xD83D__xDE02_ #TvBingeQueen™️_xD83E__xDD17_ NO SPOILERS PLEASE! _xD83D__xDC8B__xD83D__xDC78__xD83C__xDFFE__xD83E__xDD33__xD83C__xDFFE__xD83C__xDFAC_</t>
  </si>
  <si>
    <t>Learn to love instead of hate! R.E.S.P.E.C.T! “Stoicism is a luxury and Silence is a weapon!” No Babies in Cages! Wakanda Forever! ❤️_xD83D__xDC9C__xD83D__xDC9B_</t>
  </si>
  <si>
    <t>Lead reporter &amp; host of In the Dark, an investigative podcast from @apmreports Season 2 is about the case of Curtis Flowers. Email mbaran [at] https://t.co/Iy4ZnIQDvI</t>
  </si>
  <si>
    <t>Bisexual Mexican_xD83C__xDDF2__xD83C__xDDFD_ she/her—- I ship a lot of ships.</t>
  </si>
  <si>
    <t>Snapchat: @lucklee91 Instagram: @lucklee91</t>
  </si>
  <si>
    <t>Corey Consulting is an innovative marketing company that creates business-building strategies for the complicated Internet world.</t>
  </si>
  <si>
    <t>All TV. No Interference.</t>
  </si>
  <si>
    <t>I love Serving the Lord &amp; Music is another passion of mines. }I{ I love Butterflies! Phil 4:13 is my #Verse2017 _xD83E__xDD8B_</t>
  </si>
  <si>
    <t>I like to laugh and research shit. “The capacity to learn is a gift; The ability to learn is a skill; The willingness to learn is a choice.” -Brian Herbert</t>
  </si>
  <si>
    <t>FAN de Skyrock Gims Soprano Lartiste et plein d'autre Roman Reigns &amp; Jeff Hardy Rey Mysterio Ronda et pleins d'autre</t>
  </si>
  <si>
    <t>• lost and insecure • 21.03.15 | 19.11.16 | 30.11.16</t>
  </si>
  <si>
    <t>Bienvenue sur le compte officiel de #VTEP présentée par @Arthur_Officiel sur #TF1. Vos réactions ➡️#VTEP</t>
  </si>
  <si>
    <t>#TPMP #BalanceTonPost #TheVoice #LaCarteAuxTresors #DALS #FortBoyard DM ouvert _xD83D__xDE0B__xD83E__xDD2A_.</t>
  </si>
  <si>
    <t>#MarketingStudent « Trop tôt ou trop tard, ça n'existe pas dans la vie. Tout se produit au bon moment » #Photographylover_xD83D__xDCF8_</t>
  </si>
  <si>
    <t>♥Moi Trait pour Trait♥                              #MamanPoule _xD83D__xDC66__xD83D__xDC69__xD83D__xDC76__xD83D__xDC36_ #WonderMaman #FamilleNombreuse #Attachiante #JeSuisCommeJeSuis #Ecrire c'est ma thérapie</t>
  </si>
  <si>
    <t>Entertainer Philanthropist - Insta_xD83D__xDCF2_@Arthur_Officiel / @ Planete_Arthur⛱</t>
  </si>
  <si>
    <t>Comedien, Humoriste, sosie officiel de Laurent Ournac avant.</t>
  </si>
  <si>
    <t>J'❤️ @FCNantes_xD83D__xDD30_@TPMP _xD83D__xDCFA_ @visactu _xD83D__xDCF0_ @RadioFGOfficiel _xD83D__xDCFB_ @dealabs _xD83D__xDCB0_#XboxOne #Switch  CH17/07/17 #BabaPong 16/10/17 #LaScoumoune 22/01/19</t>
  </si>
  <si>
    <t>_xD83D__xDCCD_Niort - France _xD83C__xDDEB__xD83C__xDDF7_ - Espagne _xD83C__xDDEA__xD83C__xDDF8_ - Royaume Uni _xD83C__xDDEC__xD83C__xDDE7_ - Italie _xD83C__xDDEE__xD83C__xDDF9_ - Pays Bas _xD83C__xDDF3__xD83C__xDDF1_ - République Dominicaine _xD83C__xDDE9__xD83C__xDDF4_ - Île de la Réunion _xD83C__xDDF7__xD83C__xDDEA_/ île Maurice _xD83C__xDDF2__xD83C__xDDFA_</t>
  </si>
  <si>
    <t>THE LIGHT BRIGADE (out now!)  _xD83D__xDCAB__xD83D__xDD2B__xD83D__xDE80_ MEET ME IN THE FUTURE 8.20.19 _xD83D__xDE80_  THE BROKEN HEAVENS 01.14.20 _xD83D__xDCAB_</t>
  </si>
  <si>
    <t>Just another schmo working in the entertainment industrial complex.</t>
  </si>
  <si>
    <t>“your one and only source into the scandalous “ XOXO, S</t>
  </si>
  <si>
    <t>#MileHighClub109
#Matthew24_37
#PT109 
#John10_9 19
#FaithfulChurch 
_xD83D__xDEC0_
#GodsTorch109 _xD83C__xDF1E_
#SunShine109 _xD83C__xDF1E_
#LukeWarmChurch
#DeadChurch
#SeaBirdFeast</t>
  </si>
  <si>
    <t>#crypto #enthusiast #ethereum #ltc #ripple #snov #elix</t>
  </si>
  <si>
    <t>Professional Lazy Person, Cheerleader for #EvryMusic, Co-Creator of HarMonica Lounge, &amp; Day 1 #LueCrew member ...Wanna fight?</t>
  </si>
  <si>
    <t>We ❤️ Fox 2 News @MaurielleFOX2
Watch Maurielle Lue Mon-Wed Mornings @ 5:00am &amp; Weekends @ 6:30am  #MorningsWithMauri #TheNine #StyleFile #LetItRip</t>
  </si>
  <si>
    <t>•the type of women you want to go to war beside, not against•</t>
  </si>
  <si>
    <t>_xD83D__xDC99_"Our Lives Begin to End the Day We Become Silent About Things That Matter" ~ MLK _xD83D__xDC99_ #Resist #TheResistance #BlueWave2020 _xD83C__xDF0A_#VoteBlue</t>
  </si>
  <si>
    <t>I'm here to resist Trump.
I'm a smartass.
I'm flawed.  #PoliticalJunkie
#TheResistance • #blϻ • #ϻϵtϴϴ • ϵͷδ thϵ stῖgϻα on MHI  #FuckTrump</t>
  </si>
  <si>
    <t>LIFE LIKE A MOVIE MAN FUCK THE EXTRAS GETTING MONEY IM SO FLY I SHOULD POST A PICTURE #FTW https://t.co/vz9GMfMk4W</t>
  </si>
  <si>
    <t>not the kind of dirty talk you’re looking for</t>
  </si>
  <si>
    <t>#beautifullytragic Narcissistic Abuse survivor. C-PTSD. Anxiety. Depression. TV/Sims Nerd. Girlfriend. Cat Mom. She/Her #Elphaba #blacklivesmatter #stillwithher</t>
  </si>
  <si>
    <t>not out of time. Working on Ashley ❤️</t>
  </si>
  <si>
    <t>Women are people.✊_xD83C__xDFFD_Respect, Thank you_xD83D__xDC9B_ #GoalSetter|#GoalAchiever. grateful_xD83D__xDC8D_mom. 30. makesense. be kind. I used to be hot, now I'm just a fox.</t>
  </si>
  <si>
    <t>✨Blessed✨</t>
  </si>
  <si>
    <t>I'm a goddamn delight!
IG: Notuhura
_xD83C__xDFC1__xD83C__xDFC1__xD83C__xDFC1__xD83C__xDFC1_</t>
  </si>
  <si>
    <t>“Dracarys, aka Burn the Bish.” my ancestors come through heavy af, my nigga. bless. (she/her/nigga)</t>
  </si>
  <si>
    <t>An old Atlanta bird trapped in New England. Washed.</t>
  </si>
  <si>
    <t>Actor | Writer | Demon of the Trident</t>
  </si>
  <si>
    <t>Book collector/Seller. And published author of short stories, book reviews &amp; anything using words.</t>
  </si>
  <si>
    <t>#Earper “With unearned privilege comes the responsibility to act so the burden to educate and change doesn’t fall solely on those experiencing oppression.”</t>
  </si>
  <si>
    <t>Founder of Unique Lashes_xD83D__xDC81__xD83C__xDFFE_‍♀️ Hairstylist_xD83D__xDC87__xD83C__xDFFE_‍♀️ “A queen will always turn pain into POWER”_xD83D__xDC51_</t>
  </si>
  <si>
    <t>#MVSUAlumna #MISSISSIPPIMADE #NSUMSWGRADSTUDENT_xD83D__xDD30_ #socialworker #counselor   #black #educated #sexy #mommy  #APTTMH..it's levels to this #chick♥follow n #fwm..</t>
  </si>
  <si>
    <t>looking to follow Arizonans interested in progressive politics. Dem, BH professional, lifelong Arizonan, LFC fan, lover of animals.</t>
  </si>
  <si>
    <t>Good. 'Cus if we blow the grid, I don't wanna lose Tiny here in the 1950's.'
 @caitlyn_o_o_</t>
  </si>
  <si>
    <t>Sometimes, I answer to Nurse. Dogs welcome, humans tolerated. Coupled.</t>
  </si>
  <si>
    <t>I don't hate y'all, I just only love us.</t>
  </si>
  <si>
    <t>Black College Student • #NCAT • _xD83D__xDC69__xD83C__xDFFD_‍⚕️_xD83C__xDFE5__xD83D__xDC89_</t>
  </si>
  <si>
    <t>thank god i’m lit.</t>
  </si>
  <si>
    <t>@WorldBank South Asia VP. Improving livelihoods &amp; bringing opportunities to all in Afghanistan, Bangladesh, Bhutan, India, Maldives, Nepal, Pakistan &amp; Sri Lanka</t>
  </si>
  <si>
    <t>The @WorldBank works with developing countries to find affordable, reliable &amp; sustainable energy solutions to end extreme poverty &amp; boost shared prosperity.</t>
  </si>
  <si>
    <t>Sharing ideas, news and research on climate change and disaster risk management from the World Bank Group</t>
  </si>
  <si>
    <t>It's grimy and nasty, Refined is my mind, I'm keepin' some of my pathways 
Jerks always want to take kindness for weakness - Knowledge of Self/ BT</t>
  </si>
  <si>
    <t>Dad | Podcaster | _xD83C__xDFF3_️‍_xD83C__xDF08_ | Secular Humanist | Dream Daddy DLC
Co-Creator of @thelifeafterorg</t>
  </si>
  <si>
    <t>Fan de @DamienThevenot #teamdamienforce et de @mariemamgioglou #teamtélématin</t>
  </si>
  <si>
    <t>_xD83C__xDDEC__xD83C__xDDE9__xD83C__xDDF5__xD83C__xDDF9_|| lifestyle blogger _xD83D__xDCAD_. | the black mermaid || _xD83E__xDDDC__xD83C__xDFFD_‍♀️_xD83E__xDDDC__xD83C__xDFFD_‍♀️ #TheBlackDaria ▶️_xD83C__xDFA5_</t>
  </si>
  <si>
    <t>Im just here for the drama #realitytvislife</t>
  </si>
  <si>
    <t>GOOD DAY PHILADELPHIA: Sat &amp; Sun 7-9AM EMAIL: lauren.johnson@foxtv.com</t>
  </si>
  <si>
    <t>We go there. Get the latest Philadelphia news, sports and weather.</t>
  </si>
  <si>
    <t>of the pure and essential essence of Elle. 
whatever forever.</t>
  </si>
  <si>
    <t>• Korrine: 21 ~ Chronically Ill &amp; Legally Blind • Max: 10 ~ Labradoodle Guide/Service Dog • Milo: 1 ~ Australian Labradoodle</t>
  </si>
  <si>
    <t>Official account for #InTheDark | Stream free only on The CW App!</t>
  </si>
  <si>
    <t>Proud Mommy _xD83D__xDC6D_ I love my Officer _xD83C__xDDFA__xD83C__xDDF8_ I'm just like you, only prettier _xD83D__xDC8B_ Disclaimer: hated by most because I think everyone has a right to an opinion. _xD83C__xDF2E__xD83E__xDD42_</t>
  </si>
  <si>
    <t>'I am...Iron Man.'' ~ Professional overthinker and plot hole finder. Amateur writer. She/her. #IDONTMIND</t>
  </si>
  <si>
    <t>i reside in va, ride in va, most likely when I die, I'm gon' die in va.</t>
  </si>
  <si>
    <t>Eclectic blerd gurl. Mol seeking male noir partner in crime. _xD83C__xDFB6_ It can't be an optical illusion. So how can you explain Shadows in the rain? _xD83C__xDFB6_</t>
  </si>
  <si>
    <t>USM '16 Follow me on Instagram @peaceloveandamber</t>
  </si>
  <si>
    <t>God First Snapchat: andrenaaaa #RIPGrandmaCatherine</t>
  </si>
  <si>
    <t>_xD83D__xDCBB_ + ☕️</t>
  </si>
  <si>
    <t>love anime sewing and nerdtastic stuff and designer</t>
  </si>
  <si>
    <t>I am a God fearing man, live with the fear of God</t>
  </si>
  <si>
    <t>Lucifer/12 Monkeys/Supergirl/Good Behavior/Bates Motel/The Good Place -- #karamel #casserole #deckerstar #normero #cheleanor #IDONTMIND</t>
  </si>
  <si>
    <t>currently under construction _xD83E__xDDD8__xD83C__xDFFD_‍♀️</t>
  </si>
  <si>
    <t>Stalkeadora profesional -
Tengo Twitter sólo para robar memes
 _xD83C__xDF7A_ _xD83C__xDFC0_⚽ _xD83D__xDC9B__xD83D__xDC99__xD83D__xDC9B__xD83D__xDC99__xD83C__xDFAE__xD83D__xDC85_</t>
  </si>
  <si>
    <t>Urge regular el tiempo de un spoiler.</t>
  </si>
  <si>
    <t>“Ain’t nothing like them summer nights” _xD83C__xDF1E__xD83D__xDC9B_</t>
  </si>
  <si>
    <t>just yo</t>
  </si>
  <si>
    <t>Upgrading</t>
  </si>
  <si>
    <t>23 years old, I love watching tv, going to the gym, going to #Disneyland and listening to #countrymusic. Met Jesse McCartney 1/11/2019</t>
  </si>
  <si>
    <t>i was here</t>
  </si>
  <si>
    <t>A lifetime wasted watching movies..... Condensed to save you time.</t>
  </si>
  <si>
    <t>Husband, Father, Rebel fan, NASCAR fan, NY Giants fan, and Yankees fan #hottytoddy #rebelnation #thegrove #redsolocup</t>
  </si>
  <si>
    <t>B_xD83C__xDF3B_❤️</t>
  </si>
  <si>
    <t>HighKickMag: Entertainment            :OiM: Instagram: odilaisabella</t>
  </si>
  <si>
    <t>Lady bass angler, specialist in reel upgrades &amp; repair, advocate for ovarian cancer awareness. @morrellfishing Instagram</t>
  </si>
  <si>
    <t>28 | i'm the phoenix, and the ash</t>
  </si>
  <si>
    <t>Darnell _xD83D__xDC49__xD83C__xDFFF_ @CWInTheDark Hordak _xD83D__xDC49__xD83C__xDFFF_ @DreamworksSheRa Killmonger _xD83D__xDC49__xD83C__xDFFF_ @marvel #avengersassemble 2020 @officialavatar - ✌️-✋https://t.co/1Gnov8csYe</t>
  </si>
  <si>
    <t>Publicist: WBTV #Riverdale @SabrinaNetflix #TheFlash #Arrow @CWRoswellNM #SHRILL | Previously #AmericanGods #Outlander | Views = Mine | Scotch Lover _xD83E__xDD43__xD83E__xDD43__xD83E__xDD43_</t>
  </si>
  <si>
    <t>Television Critic for The Hollywood Reporter. President @OfficialTCA. Also: https://t.co/iArilxha39 Formerly HitFix (Uproxx) and Zap2it.</t>
  </si>
  <si>
    <t>23 _xD83C__xDDF2__xD83C__xDDFD_</t>
  </si>
  <si>
    <t>_xD835__xDD43__xD835__xDD60__xD835__xDD67__xD835__xDD56__xD835__xDD63_ _xD835__xDD60__xD835__xDD57_ _xD835__xDD43__xD835__xDD66__xD835__xDD69__xD835__xDD66__xD835__xDD63__xD835__xDD6A_ _xD835__xDD52__xD835__xDD5F__xD835__xDD55_ _xD835__xDD38__xD835__xDD57__xD835__xDD57__xD835__xDD56__xD835__xDD54__xD835__xDD65__xD835__xDD5A__xD835__xDD60__xD835__xDD5F_ _xD83D__xDD4A_</t>
  </si>
  <si>
    <t>#fortheloveofmusic : Site partner/Senior Photog at Seattle Music Insider! It's a CRAZY world - Don't forget to drink coffee! Be awesome parents! Love your kids!</t>
  </si>
  <si>
    <t>Musician / Producer / Dog Biscuit-Buyer Snapchat: boomtowner; “Next Time” out now; full-band fall tour this September</t>
  </si>
  <si>
    <t>Christian. Loves music and conversations that make me think. Disability advocate. Speaker about blindness and why inclusion matters. Please check out my site!</t>
  </si>
  <si>
    <t>Philippians 4:13 I Can do all things through Christ who strengthens me.  I'm an author, podcast host, Christian, Disney movie lover and Cat Mami!</t>
  </si>
  <si>
    <t>I can't be played, a person trying to play me plays themselves -Prince, #buysexual.</t>
  </si>
  <si>
    <t>rip Kuta _xD83E__xDD27__xD83D__xDC9A_                                               | 203 ➡️ 757 |</t>
  </si>
  <si>
    <t>I talk on podcasts like @yourbffpod and @twodeadchicks. I spend a lot of time googling how to do stuff.</t>
  </si>
  <si>
    <t>filmmaker/male actress</t>
  </si>
  <si>
    <t>Pretty brown, where in the world is Carmen spiddddaahh. insta @carmenspider . I am not my old tweets!</t>
  </si>
  <si>
    <t>Check out my Etsy shop if you’re into wood signs _xD83D__xDC81__xD83C__xDFFB_‍♀️_xD83C__xDFA8_ (also i love a good custom order, feel free to DM me!) : woodyouorder</t>
  </si>
  <si>
    <t>I love all the teams you hate. Aries. My dog is the best. I prefer to communicate exclusively through gifs. Steak. Bacon.</t>
  </si>
  <si>
    <t>Mother of Ava _xD83C__xDF39_#BabyOwen_xD83D__xDC76__xD83C__xDFFD__xD83D__xDC3B_❤️☝️God/Jesus ⭐️Sinner Saved by Grace #JesusChrist. Welcome 2 our _xD83C__xDF0D_ #AtlGa #Family #Fun #Love #TVFilm #Music IG Zan.armstrong1</t>
  </si>
  <si>
    <t>Writer? Yep, I've got this. Okay, so I don't really have this. To be honest, I'm just faking it till I make it.. or not. 
Join me _xD83D__xDE09_</t>
  </si>
  <si>
    <t>Model/Dancer Truly humble, full of love and willing to spread it _xD83D__xDCF8__oreyau | _xD83D__xDC7B_ _oreyau718</t>
  </si>
  <si>
    <t>BSU18 _xD83C__xDF93_ IG: @supremeanita</t>
  </si>
  <si>
    <t>IanMatthew_xD83D__xDC9B_</t>
  </si>
  <si>
    <t>I am the best at what I do!! #bodybuilding #comics #gamer #saladconissueir</t>
  </si>
  <si>
    <t>https://t.co/OCiVfV4wUh snap-Rashadheyward</t>
  </si>
  <si>
    <t>Stage Combat Queen (she/her/hers)- just a young queer actor &amp; fight choreographer who really likes DOGS &amp; our mother Gaia!</t>
  </si>
  <si>
    <t>living the dream and yet still trying to figure out this thing called life. Although, I am, and will always be, grateful, blessed, honored and loved...</t>
  </si>
  <si>
    <t>I am a Big Sports fan. I like the Rangers, Yankees and Giants. I am also a WWE Fan and I enjoy watching WWE Programming.</t>
  </si>
  <si>
    <t>i tweet. a lot. about tv &amp; music &amp; my kids.</t>
  </si>
  <si>
    <t>Learning Forever.... The constant happiness is curiosity--Alice Munro (R/T for FYI, not endorsement)</t>
  </si>
  <si>
    <t>political scientist, author, prof at nyu, columnist at time, president @eurasiagroup, @gzeromedia. if you lived here, you'd be home now.</t>
  </si>
  <si>
    <t>Makeup Enthusiast_xD83D__xDC84_Football Watcher _xD83C__xDFC8_ Future Cat Owner _xD83D__xDC31_ Sunshine Lover☀️ Introvert ☺️ Leo _xD83E__xDD81_ Music Junkie_xD83C__xDFB6_ WI _xD83E__xDDC0_ Coke Zero Addict_xD83E__xDD64_Wanna-be photographer _xD83D__xDCF8_</t>
  </si>
  <si>
    <t>ima talk my shit _xD83D__xDDE3_</t>
  </si>
  <si>
    <t>Former RI radio &amp; news gal! Music Snob, beer lover, NE Patriots &amp; Red Sox fanatic, Name That Tune Champion!!</t>
  </si>
  <si>
    <t>Blah</t>
  </si>
  <si>
    <t>JV Auntie.....all grown up like Rudy Huxtable.... single......amateur corny joke teller........IG/0hbetave......Plant Mom _xD83C__xDF31__xD83C__xDF35_</t>
  </si>
  <si>
    <t>Producer, multimedia arts reporter at FOX9 News. Made in Minnesota. Drake University grad.</t>
  </si>
  <si>
    <t>I fear God and not your repercussions. _xD83C__xDDEF__xD83C__xDDF2_ NP_xD83D__xDC95_</t>
  </si>
  <si>
    <t>I used humor to cope now I use it to heal. I have a honorary doctorate in movie and tv watching. Current career in Healthcare. Houstonian _xD83E__xDD18__xD83C__xDFFE__xD83D__xDC51_</t>
  </si>
  <si>
    <t>Future of Art &amp; Music _xD83E__xDD2C_ // _xD83D__xDCE5_Booking: bejay.music@gmail.com</t>
  </si>
  <si>
    <t>small tits·big heart™//#indigenous_xD83C__xDDE8__xD83C__xDDE6_</t>
  </si>
  <si>
    <t>Momanger 2 @reallilleejean. Total Geek _xD83E__xDD17_; sometimes antiques and things .... but by appt only wink #NYCBaby</t>
  </si>
  <si>
    <t>...Live your Life and GROW... #LongLiveNIP _xD83C__xDFC1_ _xD83D__xDC94_ _xD83D__xDCAF_% Legit</t>
  </si>
  <si>
    <t>Delta Sigma Theta Sorority, Inc.</t>
  </si>
  <si>
    <t>hussle &amp; motivate #TMC _xD83C__xDFC1__xD83D__xDD4A_</t>
  </si>
  <si>
    <t>I watch a LOT of TV &amp; I miss Xavier Dolls EVERYDAY!... Also, this lesbian shit is intense _xD83C__xDFF3_️‍_xD83C__xDF08_</t>
  </si>
  <si>
    <t>I tweet and I know things. It's kinda what I do. {Mental Health Warrior. Live Your Best Life Supporter.} My classroom wishlist link is below! Please and thanks.</t>
  </si>
  <si>
    <t>Every action has a reaction.. so don't cry when you shoot yourself in the foot.</t>
  </si>
  <si>
    <t>23. ✂️. j_xD83D__xDDA4_. edm. dog mom.</t>
  </si>
  <si>
    <t>she said ima crybaby</t>
  </si>
  <si>
    <t>_xD83D__xDD2E_Host of Simply Blossoming _xD83D__xDD2E_ Take 1 step towards the Gods and they’ll take 10 steps toward you.✨Book a session below!</t>
  </si>
  <si>
    <t>sounds and things to look at, soon come: things to touch, things to watch, things to feel</t>
  </si>
  <si>
    <t>49er faithful. Work hard, play hard.
John 20:29</t>
  </si>
  <si>
    <t>Radio journalist</t>
  </si>
  <si>
    <t>Fã totalmente apaixonada por Casey Deidrick e viciada em Colton Donavan_xD83C__xDF51__xD83C__xDF51__xD83C__xDF51_ (entendedores entenderão _xD83D__xDE0E_)</t>
  </si>
  <si>
    <t>Keeping the momentum going. Niners, A’s, and KINGS. Taylor_xD83D__xDE18_</t>
  </si>
  <si>
    <t>Artist,Procrastinator,Bit Of A Wise Ass,Tv Lover, Hockey Fan, A Total BookWhore And A Full On Music Junkie,Live long and Prosper Bitches ;)</t>
  </si>
  <si>
    <t>too sarcastic for my own good</t>
  </si>
  <si>
    <t>Game addict, fiction book lover, anime enthusiast, Lesbian x3000. I write stories as a hobby _xD83E__xDD2A_ 1/3 of love triangle with @pariah1165 &amp; @cxmera___</t>
  </si>
  <si>
    <t>crave a love so deep the ocean would get jealous :IG@top.notchc</t>
  </si>
  <si>
    <t>@dallascowboys @jeep @Dodgers #LaBleedsBlue #Chef I’m the Queen and Y’all are the sorry people. _xD83D__xDC78__xD83C__xDFFC_ #Leo ♌️</t>
  </si>
  <si>
    <t>40+ attorney, NYer-MD Alpha Kappa Alpha, The Links, Incorporated, Junior League, half marathoner, Iron Girl Triathlete, world traveling  all around fab person.</t>
  </si>
  <si>
    <t>#Life #Peace #Joy #Love I am a Fantasia Fan.. Love OWN Tv , Lifetime.. and relaxing with my family _xD83D__xDE0A__xD83D__xDE0A__xD83C__xDF3A_</t>
  </si>
  <si>
    <t>CEO/Creator of #GetSlimDetoxTea | As Seen in Forbes NBC CNN E! Huff Post | Read My Forbes Article on https://t.co/0QAqoK9t73 | Music•TV•Film Somayainquiries@gmail.com</t>
  </si>
  <si>
    <t>Plant a seed and watch it grow. https://t.co/GbAKEkBhoS AF</t>
  </si>
  <si>
    <t>country boi i luv u</t>
  </si>
  <si>
    <t>America's sweetheart</t>
  </si>
  <si>
    <t>Been on Punishment since the 90z ...</t>
  </si>
  <si>
    <t>Southern woman. Candle-waster and audiophile. Laughter is my medicine.</t>
  </si>
  <si>
    <t>- 28 &amp; chilling . i love mermaids _xD83E__xDDDC__xD83C__xDFFD_‍♀️ , dinosaurs _xD83E__xDD96_ &amp; lochness _xD83E__xDD95_</t>
  </si>
  <si>
    <t>The largest provider of further education courses &amp; apprenticeships &amp; the sole provider of higher education in Calderdale.</t>
  </si>
  <si>
    <t>The Inspire Centre is a state of the art Sport &amp; Fitness venue at @calderdalecol which provides a Sports Hall, Dance Studio, 3G &amp; Grass pitch for hire.</t>
  </si>
  <si>
    <t>https://t.co/ov8A6JLkrQ</t>
  </si>
  <si>
    <t>The Official Twitter account of Halifax Rugby League Football Club. #upthefax</t>
  </si>
  <si>
    <t>Learn&amp;read</t>
  </si>
  <si>
    <t>I don’t make plans because I always got an effin’ headache. Turnt down because my head hurts. #migraineur #feminist #free</t>
  </si>
  <si>
    <t>I keep my feet on the ground and my head in the clouds.</t>
  </si>
  <si>
    <t>Published, award winning freelance writer/photographer (above photo-at SPJ awards dinner) #SPJawardwinnerhere</t>
  </si>
  <si>
    <t>- 12yrs w/csf leak. @csfleakinfo Interests: #tennis #atp #wtatennis #usta_xD83C__xDFBE_ ⭐️ #haiku✍️ #haikuchallenge #micropoetry #sytycd</t>
  </si>
  <si>
    <t>She/Her Every time I comb my hair Thoughts of you get in my eyes</t>
  </si>
  <si>
    <t>Lifestyle blogger. Passionate. Dreamer. Entrepreneur. Fashionista. Writer. Creative. Boricua. Brave. Bella. https://t.co/fcWf5N28XR</t>
  </si>
  <si>
    <t>Basketball, music, and comedy;the best ways to spend the days!</t>
  </si>
  <si>
    <t>Kanye Attitude W/ Drake Feelings #Lakers #Blessed #DreamChaser
 CashApp  $Desbby92 #StillApplyingPressure</t>
  </si>
  <si>
    <t>•I BEEN GETTIN $$, WHERE TF YOU BEEN?!?!•☪ ❂HLG forever in my heart&amp;soul ❂</t>
  </si>
  <si>
    <t>Im me and thats it. accept it or keep on moving</t>
  </si>
  <si>
    <t>do ya squats, wing ya eyeliner -&amp;nd don’t take shit from no bitch. †</t>
  </si>
  <si>
    <t>I'm a Sickle Cell Survivor &amp; Warrior &amp; a avid Volunteer. I'm a lover of all things Black History &amp; Black Girl Magic! Stay a while, u might learn a few things!</t>
  </si>
  <si>
    <t>The ultimate soap opera website providing breaking news, spoilers, recaps, exclusive interviews, puzzles, games and MORE!  https://t.co/U3nyvSNpix</t>
  </si>
  <si>
    <t>_xD83D__xDC68_‍_xD83D__xDC69_‍_xD83D__xDC67_‍_xD83D__xDC67_ _xD83D__xDCCD_DXB | MAN _xD83D__xDC68__xD83C__xDFFB_‍_xD83C__xDFEB_ Deputy Head | DSL | BSO Inspector | NPQSL Facilitator _xD83D__xDC68__xD83C__xDFFB_‍_xD83C__xDF93_ BSc (Maths) | MA (Ed. Leadership) | NPQH | QTS | FCCT _xD83D__xDCAC_ Own Views</t>
  </si>
  <si>
    <t>Author of Close to Home, a Richard &amp; Judy pick, Sunday Times bestseller and British Book Awards shortlist. No Way Out is out now. 
Instagram: @carahunterauthor</t>
  </si>
  <si>
    <t>Keep it Classy_xD83E__xDD2A_✨</t>
  </si>
  <si>
    <t>17✨ @Nxtmodel |Colorado ❀ _xD83D__xDC8C_ bookings- zadachavez@gmail.con snap: zada_chavez | dm for promo _xD83D__xDCE5_ _xD83D__xDCF8__xD83D__xDC47__xD83C__xDFFD_ YouTube| Insta~zada_chavez</t>
  </si>
  <si>
    <t>I'm the real star of @StuffedOfficial and will soon be starring in Hollywood films!</t>
  </si>
  <si>
    <t>I don’t argue. My name is Earl.</t>
  </si>
  <si>
    <t>hello</t>
  </si>
  <si>
    <t>#The100 &amp; #Bellarke have taken over my life. This page is for everything Bellarke/The100 related(:</t>
  </si>
  <si>
    <t>I love video games _xD83C__xDFAE__xD83D__xDC9A_ No DMs.</t>
  </si>
  <si>
    <t>Oncology nurse. Concert enthusiast. Animal lover. Grad student. #coheed #sternshow</t>
  </si>
  <si>
    <t>BB21 ✌_xD83C__xDFFC_ Cats and witty comebacks are my specialties.</t>
  </si>
  <si>
    <t>God is God and I am not.</t>
  </si>
  <si>
    <t>fluent in sarcasm and gif. “be cool, don’t be all uncool”</t>
  </si>
  <si>
    <t>Life is Good! Wife, Mother, #DMB Fan, Weather Geek #OKwx Amateur Photographer, Criminology Graduate _xD83C__xDF93_ #modglinphotography #CriminologyToday #Chiefs fan</t>
  </si>
  <si>
    <t>R&amp;B Junkie</t>
  </si>
  <si>
    <t>Ms. Jackson #MetamorphosisVegas</t>
  </si>
  <si>
    <t>MOM/RECORDING ARTIST</t>
  </si>
  <si>
    <t>I do it because I can, I can because I want to, I want to because you said I couldn't!!!</t>
  </si>
  <si>
    <t>Oh you know, just being me</t>
  </si>
  <si>
    <t>Human behavior flows from three main sources: Desire, Emotion &amp; Knowledge. 25, FL Taken _xD83D__xDC8D__xD83D__xDC9C__xD83D__xDC9A_
Avid ATWWD fan, Member of the Fam. _xD83D__xDE18_
Pro Photographer _xD83D__xDCF8_</t>
  </si>
  <si>
    <t>#PennState</t>
  </si>
  <si>
    <t>ODU Alumna |UVA M.Ed. | Social Justice &amp; SPED Advocate | @booksandbraidouts on IG</t>
  </si>
  <si>
    <t>My aura is cherry-blossom pink, with melancholic undertones hinting at complexity.</t>
  </si>
  <si>
    <t>dwts // golden state warriors // the 100 •</t>
  </si>
  <si>
    <t>ig: allhailnaki</t>
  </si>
  <si>
    <t>(Fan of Camila) (&amp; Lauren) (&amp; Normani) (&amp; Dinah Jane) (&amp; Ally Brooke) (&amp; Ariana) (&amp; Lea) (&amp; Tori) (&amp; Kelsea) (&amp; Demi) (&amp; JoJo) (&amp; Kehlani) Fan account</t>
  </si>
  <si>
    <t>barely here _xD83E__xDD19__xD83C__xDFFD_</t>
  </si>
  <si>
    <t>_xD83C__xDDF9__xD83C__xDDF9__xD83C__xDDE8__xD83C__xDDFA__xD83C__xDDF5__xD83C__xDDF7_</t>
  </si>
  <si>
    <t>LIVE,LOVE,LEARN</t>
  </si>
  <si>
    <t>• Do what makes you happy •</t>
  </si>
  <si>
    <t>sc: toraiiiii</t>
  </si>
  <si>
    <t>elliott {} lvl. 18 goo monster {} they/them</t>
  </si>
  <si>
    <t>Cam’ron’s daughter.</t>
  </si>
  <si>
    <t>#FANACCOUNT I am not affiliated with Beyonce , Nicki Minaj or their brand . #BARB #Beyhive</t>
  </si>
  <si>
    <t>“i’m not going to the fucking white house” - megan rapinoe
_xD83D__xDC18_ 
cp23 • ptfc</t>
  </si>
  <si>
    <t>Some sports, and mostly political tweets.</t>
  </si>
  <si>
    <t>I love Bravo tv, reality tv, cats, and USC football. _xD83D__xDE0D_ NSFW</t>
  </si>
  <si>
    <t>#FessydefenseSquad</t>
  </si>
  <si>
    <t>Freedom. Faith. Hope. Love. Alice Cooper. Being awesome is not as easy as it looks :-) My pronoun? When did that become a thing? Politics makes people stupid.</t>
  </si>
  <si>
    <t>Christian wife, mother, doTERRA essential oil mentor! Travel, cooking, running, product reviews, health, teaching &amp; sharing! Click below to learn about oils! _xD83D__xDC47_</t>
  </si>
  <si>
    <t>Big Fan of George Michael  (R.I.P.  Greek Angel) "You Gotta Get Up, To Get Down"* Doctor Who * Sherlock *  Dirk Gently * My cat Jean-Luc  (R.I.P.)</t>
  </si>
  <si>
    <t>Only strive to be the best</t>
  </si>
  <si>
    <t>Writer. Change agent. Proud resister. Look out, world, the women are coming.</t>
  </si>
  <si>
    <t>Tweeting like crazy about Taylor Swift. I’m part of the Resistance</t>
  </si>
  <si>
    <t>Amateur wedding singer. #KG's #1 Fan. #PR Strategist. @jamesonwhiskey enthusiast. Purveyor of Yummies. Coolest Aunt of Seven. Angeleno. Westsider.</t>
  </si>
  <si>
    <t>i just want to make people laugh #brean #idohotsss_xD83D__xDD25__xD83D__xDD25__xD83D__xDD25_ #skifey♥️</t>
  </si>
  <si>
    <t>Tech junkie! easily amused, optimistic, Gemini... My dogs are my life... Fighting a brain tumor... Snapchat itsrel11 insta: Relkay</t>
  </si>
  <si>
    <t>YouTuber &amp; Motivational Speaker! I also happen to be super blind. IG/FB/YT: @mollyburkeofficial</t>
  </si>
  <si>
    <t>the secret of life is people change people. kindness is what changes people. kindness is the secret of life.</t>
  </si>
  <si>
    <t>https://t.co/zChTNtaxJ5</t>
  </si>
  <si>
    <t>I write on https://t.co/toFfMnplMR    I also eat lots of candy and have an addiction to tea. #ForTheHorde  PSN: ThE_LiBraRiaN_xX</t>
  </si>
  <si>
    <t>I am the architect of my own destruction _xD83C__xDF08_ #lgbtq+ DMs= block she/her #resist #imprisonthemotherfucker Hillary was right about everything</t>
  </si>
  <si>
    <t>Nerdsbian, Gamer, &amp; TV addict. ❤️ StarWars, Comicbooks, BtVS, WH13, LostGirl, CAOS, LegendsOfTomorrow #Earper #LexaDeservedBetter</t>
  </si>
  <si>
    <t>•Hanna &amp; Roxie ❤️ •Aries♈️</t>
  </si>
  <si>
    <t>oo la la la   _xD83C__xDF39_</t>
  </si>
  <si>
    <t>Instagram - @alexandrapark1</t>
  </si>
  <si>
    <t>curious seeker of justice &amp; noise. advocate. digital content. tech . tv show binge extraordinaire . music . she/her . CMO @thebadass_army. All views are my own.</t>
  </si>
  <si>
    <t>I'm a lonely stoner.</t>
  </si>
  <si>
    <t>Keeping Purgatory's Past Alive  #historicpreservation 
#Win4Wynonna
she/her
IG: purgatory_arch_survey</t>
  </si>
  <si>
    <t>Thespian who loves nerdy things (Doctor Who/ Marvel/ DC/ Wynonna Earp/ Harry Potter/ etc...). Bookworm. Writer @TheMarvelReport. Hoarder of comics. #LiveBoldly</t>
  </si>
  <si>
    <t>it’s dick in the morning</t>
  </si>
  <si>
    <t>_xD835__xDCE3__xD835__xDCF1__xD835__xDCEE__xD835__xDCFB__xD835__xDCEE_ _xD835__xDCF2__xD835__xDCFC_ _xD835__xDCD1__xD835__xDCEE__xD835__xDCEA__xD835__xDCFE__xD835__xDCFD__xD835__xDD02_ _xD835__xDCF2__xD835__xDCF7_ _xD835__xDCE2__xD835__xDCF2__xD835__xDCF6__xD835__xDCF9__xD835__xDCF5__xD835__xDCF2__xD835__xDCEC__xD835__xDCF2__xD835__xDCFD__xD835__xDD02_ ._xD83C__xDF3B_ . (2O&amp;FineAf_xD83D__xDC51_)</t>
  </si>
  <si>
    <t>ShondaLand lover, outspoken, unapologetic, She/her #WakandaForever</t>
  </si>
  <si>
    <t>Grateful &amp; Thankful for all things _xD83D__xDC95_IG:TheHebrewBarbie| SC:TheHebrewBarbie</t>
  </si>
  <si>
    <t>National Converner Narendra Modi Vichar Manch</t>
  </si>
  <si>
    <t>NEW PAGEEE ! RIP AustinRashaad _xD83D__xDC7C__xD83C__xDFFD_ RIP Deshad _xD83D__xDC7C__xD83C__xDFFD_ #LongLiveBunechi</t>
  </si>
  <si>
    <t>Foreign Gyal _xD83C__xDDED__xD83C__xDDF9__xD83C__xDDF9__xD83C__xDDF9_ | 21_xD83E__xDD40_| UAlbany Alum _xD83C__xDF93_| babygirl just be yourself</t>
  </si>
  <si>
    <t>_xD83D__xDC83__xD83C__xDFFB__xD83D__xDC66__xD83C__xDFFB__xD83D__xDC66__xD83C__xDFFC__xD83D__xDC67__xD83C__xDFFC__xD83C__xDF55__xD83C__xDF4D__xD83D__xDCDA__xD83C__xDFA5_ #fictionAuthor #Screenwriter #TransparentCoco Podcast Karaoke goddess Dancing _xD83D__xDC78__xD83C__xDFFB_ Pretend chef _xD83D__xDC69_‍_xD83C__xDF73_ teacher of blind _xD83D__xDCDA_ link⤵️</t>
  </si>
  <si>
    <t>jazmynsymone on all platforms</t>
  </si>
  <si>
    <t>Fuck Cancer! Nature Lover. Rainbow chaser. We might've interests or views in common. If found hungry, please feed._xD83D__xDE09_ _xD83D__xDC96_ #BraveForever! #InTheDark on CW/netflix</t>
  </si>
  <si>
    <t>_xD835__xDCA9__xD835__xDC52__xD835__xDC52__xD835__xDCB9_ _xD835__xDCC8__xD835__xDC5C__xD835__xDCC2__xD835__xDC52__xD835__xDCB7__xD835__xDC5C__xD835__xDCB9__xD835__xDCCE_, _xD835__xDC54__xD835__xDCBE__xD835__xDCC2__xD835__xDCC2__xD835__xDC52_ _xD835__xDCC8__xD835__xDC5C__xD835__xDCC2__xD835__xDC52__xD835__xDCC9__xD835__xDCBD__xD835__xDCBE__xD835__xDCC3__xD835__xDC54_ _xD835__xDC3C_ _xD835__xDCB8__xD835__xDCB6__xD835__xDCC3_ _xD835__xDCBB__xD835__xDC52__xD835__xDC52__xD835__xDCC1_ -| _xD835__xDC39__xD835__xDCB6__xD835__xDCC3_ _xD835__xDC9C__xD835__xDCB8__xD835__xDCB8__xD835__xDC5C__xD835__xDCCA__xD835__xDCC3__xD835__xDCC9_</t>
  </si>
  <si>
    <t>Digital producer at @PIX11News _xD83D__xDCFA_ Past: writer + social media at @PopCrush ⚡️ digital + social strategy at @FuseTV ⚡️ #BlackLivesMatter #LoveIsLove _xD83D__xDC96_ #RESIST</t>
  </si>
  <si>
    <t>Artist on Dream Daddy &amp; THE BLACK MAGE on sale October 29th both published by @OniPress | PREORDER: https://t.co/1PXRyOwqne | 1/2 of @TheMagicalBoys | He/Him</t>
  </si>
  <si>
    <t>@NICKIMINAJ &amp; @CupcakKe_rapper follow _xD83D__xDC9A_ #MEGATRON #BAPS #AYESHA OUT NOW!</t>
  </si>
  <si>
    <t>#TeamITA _xD83C__xDFBE_ Maryland girl _xD83E__xDD80_ ASU Alum _xD83D__xDE08_</t>
  </si>
  <si>
    <t>I am a mixed martial arts judge for Nebraska and also a journalist for http://t.co/np40paFTVp. I am also an avid dart player.</t>
  </si>
  <si>
    <t>Do the right thing. Be kind. Use courtesy and manners. Human Life Matters More Than Money. Rich people please attend a Greed Anonymous God bless us all.</t>
  </si>
  <si>
    <t>but most of all we love each other.</t>
  </si>
  <si>
    <t>Just Coz U don't take interest in Politics doesn't mean Politics wil not take an interest in U. A Pic is Worth 1K Words JAIHIND _xD83D__xDE01_</t>
  </si>
  <si>
    <t>Emmy Award Winning: AM Anchor &amp; TV Host #TheNine &amp; #LetItRip WKND -Fox 2 News. I Tweet Life #BTS in #DETROIT TV *Never a Dull Moment*!! #SNAPCHAT:_xD83D__xDC7B_MeOnSnapTV</t>
  </si>
  <si>
    <t>3M - ROMANS 8:18, PROVERBS 4:23 tshawntrusst@gmail.com for music-related inquiries / I’m Not In Love Anymore. OUT NOW</t>
  </si>
  <si>
    <t>#PSUAlumna || _xD83D__xDC96__xD83D__xDC9A_ DARE TO CREATE</t>
  </si>
  <si>
    <t>Hubbie/bros/unc; Ambassador for Virgin Atlantic Flying Club Golf League and IHG hotels. Ping, Srixon, Titleist, Campy, Sidi ... and a mild pensions obsession</t>
  </si>
  <si>
    <t>Annual and Lifetime Allowance Retirement Adviser. IFA Specialising in the NHS Pension Scheme. These views are my own, and do not constitute financial advice.</t>
  </si>
  <si>
    <t>Consultant Radiologist, Clin. Director &amp; CIO. Nat. Clin. Advisor on Pay &amp; Pensions @TheBMA. Passionate about the NHS. Thoughts mine.</t>
  </si>
  <si>
    <t>The official Twitter account for NHS Pensions. This page is monitored Mon-Fri 10am-5pm. You're welcome to tweet us but please don't post any personal details.</t>
  </si>
  <si>
    <t>مُحب للفن وبرامج الواقع متابع للمسلسلات والافلام الامريكية ..</t>
  </si>
  <si>
    <t>✭Constantly pushing the boundaries of acceptable behavior✭ ✭If Im a pain in your ass, we can just add more lubricant✭ Budding writer. Accomplished Asshole.</t>
  </si>
  <si>
    <t>_xD83D__xDCF7_: x_alexiaaa_x _xD83D__xDC7B_: amw_xoxo #93Strong_xD83D__xDC9A_</t>
  </si>
  <si>
    <t>Wall Street Journal staff writer, covering energy. Born and bred Arizonan. Home is now in Texas after many years in Latin America.</t>
  </si>
  <si>
    <t>Diamonds, Rubies and Jewells( but I’m singular not plural)</t>
  </si>
  <si>
    <t>Your social TV guide to everything beIN SERIES!</t>
  </si>
  <si>
    <t>I am a totally blind female who currently attends college, loves music, books, television and of course Apple products, hence my username.</t>
  </si>
  <si>
    <t>Dreaded Queer_xD83D__xDC9C_</t>
  </si>
  <si>
    <t>hunk of italian, WFTM, Steeler fan, Pittsburgh everything, wife, mom</t>
  </si>
  <si>
    <t>#AZ_xD83C__xDF35_ #PUBG_xD83D__xDD2B__xD83C__xDFAE_ _xD83C__xDF6D_#WizardOfOz_xD83C__xDF08_ #80smusic_xD83C__xDFB6_</t>
  </si>
  <si>
    <t>Capitol Hill. The White House. National Politics.</t>
  </si>
  <si>
    <t>LOWER THORAX: Unremarkable. Dogs love me cuz I'm crazy sniffable. Collector of comic books. Video gamer. GEEK and proud. Pronouns are me/my.</t>
  </si>
  <si>
    <t>Tiffany Vogt is the Senior Entertainment Reporter for https://t.co/ZS9ij1bgTR and member of Television Critics Association. Opinions are my own. RT's = FYI</t>
  </si>
  <si>
    <t>Wife. Mother. Nurse. Introvert. _xD83D__xDC95__xD83D__xDC8D__xD83D__xDC8B__xD83D__xDC18_</t>
  </si>
  <si>
    <t>Dare to fly and discover many possibilities.</t>
  </si>
  <si>
    <t>At times I act.... Good Trouble, S.W.A.T., In the Dark, Chicago PD</t>
  </si>
  <si>
    <t>Writer of The Final Girl #horror column @PsychoDrivein feat @WiHMonth. Tag me I RT _xD83D__xDE31__xD83D__xDCDE__xD83D__xDD2A_ #wepromotehorror #indie</t>
  </si>
  <si>
    <t>I love foooood _xD83D__xDE0B__xD83E__xDD17__xD83D__xDC9C_</t>
  </si>
  <si>
    <t>‘A Masterpiece and A Work In Progress’</t>
  </si>
  <si>
    <t>Big 850</t>
  </si>
  <si>
    <t xml:space="preserve">Drake's Bed </t>
  </si>
  <si>
    <t>Dreams ✈️ Success</t>
  </si>
  <si>
    <t xml:space="preserve">Another Dimension </t>
  </si>
  <si>
    <t>Bay Area</t>
  </si>
  <si>
    <t>California, USA</t>
  </si>
  <si>
    <t>Sun Valley, ID</t>
  </si>
  <si>
    <t>capital of turn up</t>
  </si>
  <si>
    <t>Bloomington, IN</t>
  </si>
  <si>
    <t xml:space="preserve">Blacklivesmatter! </t>
  </si>
  <si>
    <t>Middle Earth (FL)</t>
  </si>
  <si>
    <t>Minnehsoooooduh</t>
  </si>
  <si>
    <t>South Florida</t>
  </si>
  <si>
    <t>USA</t>
  </si>
  <si>
    <t>O-H-I-O</t>
  </si>
  <si>
    <t>New Jersey Drive</t>
  </si>
  <si>
    <t>Burbank, CA</t>
  </si>
  <si>
    <t>Pocasset, MA</t>
  </si>
  <si>
    <t xml:space="preserve">instagram @IAmTwinkieByrd </t>
  </si>
  <si>
    <t>Broward |  Brevard</t>
  </si>
  <si>
    <t>Clearwater, FL</t>
  </si>
  <si>
    <t>24 | 09 | 18 i saw her</t>
  </si>
  <si>
    <t xml:space="preserve"> _xD83C__xDDE8__xD83C__xDDFA__xD83C__xDDF2__xD83C__xDDFD_</t>
  </si>
  <si>
    <t>bokita</t>
  </si>
  <si>
    <t>Columbus, OH</t>
  </si>
  <si>
    <t>Doctor Belisario, Chihuahua</t>
  </si>
  <si>
    <t>Hollyweird, CA</t>
  </si>
  <si>
    <t>Italia</t>
  </si>
  <si>
    <t>Hillman College</t>
  </si>
  <si>
    <t>Baltimore, MD</t>
  </si>
  <si>
    <t>Minneapolis, MN</t>
  </si>
  <si>
    <t>_xD83C__xDF08__xD83E__xDD88_</t>
  </si>
  <si>
    <t>Houston, TX</t>
  </si>
  <si>
    <t>Miami, Florida</t>
  </si>
  <si>
    <t>New York City / Los Angeles</t>
  </si>
  <si>
    <t>Florida USA</t>
  </si>
  <si>
    <t>france</t>
  </si>
  <si>
    <t>EARTH</t>
  </si>
  <si>
    <t>Montpellier / Paris</t>
  </si>
  <si>
    <t>patreon.com/kameronhurley</t>
  </si>
  <si>
    <t>#4Corners #Rev5_5 #CortezCO</t>
  </si>
  <si>
    <t>Colorado, USA</t>
  </si>
  <si>
    <t>Detroit, MI</t>
  </si>
  <si>
    <t>Michigan, USA</t>
  </si>
  <si>
    <t>New Jersey, USA</t>
  </si>
  <si>
    <t>Sarasota, FL</t>
  </si>
  <si>
    <t>Etsy Store_xD83D__xDC47_IG @Kokomothegreat</t>
  </si>
  <si>
    <t>P.A to L.A</t>
  </si>
  <si>
    <t>Wisconsin, USA</t>
  </si>
  <si>
    <t>The upside down</t>
  </si>
  <si>
    <t>Twerkin' for @thewillcotton</t>
  </si>
  <si>
    <t>Living My Life</t>
  </si>
  <si>
    <t>New York, NY</t>
  </si>
  <si>
    <t>Minnie Mae's SoulPlace</t>
  </si>
  <si>
    <t>The 860</t>
  </si>
  <si>
    <t>california</t>
  </si>
  <si>
    <t>North Dakota, USA</t>
  </si>
  <si>
    <t>South Carolina, USA</t>
  </si>
  <si>
    <t xml:space="preserve">7 Cities, Va </t>
  </si>
  <si>
    <t>Buena Park, CA</t>
  </si>
  <si>
    <t>Mandeville, LA</t>
  </si>
  <si>
    <t xml:space="preserve">Llandover, Seattle. </t>
  </si>
  <si>
    <t xml:space="preserve">in the cloudz </t>
  </si>
  <si>
    <t>Koppal, India</t>
  </si>
  <si>
    <t>Washington, DC</t>
  </si>
  <si>
    <t>Washington, D.C. &amp; Global</t>
  </si>
  <si>
    <t>St Louis, MO</t>
  </si>
  <si>
    <t>Pyrénées-Atlantiques</t>
  </si>
  <si>
    <t>Brooklyn, NY</t>
  </si>
  <si>
    <t xml:space="preserve">TUNE IN: Fox 29 </t>
  </si>
  <si>
    <t>Connecticut, USA</t>
  </si>
  <si>
    <t>Duval</t>
  </si>
  <si>
    <t>AO3 • Wattpad</t>
  </si>
  <si>
    <t>shot a man in reno...</t>
  </si>
  <si>
    <t>The 5th Wall</t>
  </si>
  <si>
    <t xml:space="preserve">mobile, al, </t>
  </si>
  <si>
    <t>_xD83C__xDDEB__xD83C__xDDF7_</t>
  </si>
  <si>
    <t>ATL</t>
  </si>
  <si>
    <t>Rosario, Argentina</t>
  </si>
  <si>
    <t>América Latina</t>
  </si>
  <si>
    <t>Brakebills</t>
  </si>
  <si>
    <t>sunny california</t>
  </si>
  <si>
    <t>Tupelo, MS</t>
  </si>
  <si>
    <t>Maryland</t>
  </si>
  <si>
    <t>Palm Harbor, FL</t>
  </si>
  <si>
    <t>nodak</t>
  </si>
  <si>
    <t>West Hollywood, CA</t>
  </si>
  <si>
    <t xml:space="preserve">The South </t>
  </si>
  <si>
    <t>Seattle</t>
  </si>
  <si>
    <t>Corona Del Mar / Phoenix</t>
  </si>
  <si>
    <t>Virginia, USA</t>
  </si>
  <si>
    <t>Nashville, TN</t>
  </si>
  <si>
    <t>LOUISVILLE Kentucky</t>
  </si>
  <si>
    <t xml:space="preserve">Atlanta,GA </t>
  </si>
  <si>
    <t>Mississippi</t>
  </si>
  <si>
    <t>Florida, USA</t>
  </si>
  <si>
    <t>DMV</t>
  </si>
  <si>
    <t>Texas</t>
  </si>
  <si>
    <t>working to make a change</t>
  </si>
  <si>
    <t>earth</t>
  </si>
  <si>
    <t>New York, USA</t>
  </si>
  <si>
    <t>louisville, ky</t>
  </si>
  <si>
    <t>M I A</t>
  </si>
  <si>
    <t xml:space="preserve">RI </t>
  </si>
  <si>
    <t>Louisiana, USA</t>
  </si>
  <si>
    <t>Toronto, Ontario</t>
  </si>
  <si>
    <t>Spring, TX</t>
  </si>
  <si>
    <t>Somewhere Missing Tim Duncan</t>
  </si>
  <si>
    <t>Jersey</t>
  </si>
  <si>
    <t>San Antonio, TX</t>
  </si>
  <si>
    <t>Tampa Bay, Florida</t>
  </si>
  <si>
    <t>Bay City, TX</t>
  </si>
  <si>
    <t>Lacey, WA</t>
  </si>
  <si>
    <t>HTX</t>
  </si>
  <si>
    <t>chicago</t>
  </si>
  <si>
    <t>Cali</t>
  </si>
  <si>
    <t>South Africa</t>
  </si>
  <si>
    <t>Colorado</t>
  </si>
  <si>
    <t>Santa Barbara, CA</t>
  </si>
  <si>
    <t>New Mexico, USA</t>
  </si>
  <si>
    <t>My mind</t>
  </si>
  <si>
    <t>Alabama</t>
  </si>
  <si>
    <t>Sunny California</t>
  </si>
  <si>
    <t>Jus over here being good...</t>
  </si>
  <si>
    <t>Nashville, baby!</t>
  </si>
  <si>
    <t>- somewhere far far away _xD83C__xDF88_</t>
  </si>
  <si>
    <t>Down the Pub</t>
  </si>
  <si>
    <t>Francis Street (Main Campus)</t>
  </si>
  <si>
    <t>Halifax, Calderdale.</t>
  </si>
  <si>
    <t>MBi Shay Stadium, Halifax</t>
  </si>
  <si>
    <t>Maharashtra, India</t>
  </si>
  <si>
    <t>Right'chea in da burgh</t>
  </si>
  <si>
    <t>Uberlândia - MG</t>
  </si>
  <si>
    <t>Weeki Wachee, FL</t>
  </si>
  <si>
    <t>New York City</t>
  </si>
  <si>
    <t>Austin, TX</t>
  </si>
  <si>
    <t>I'm around..</t>
  </si>
  <si>
    <t>in my own world</t>
  </si>
  <si>
    <t>Nicki block</t>
  </si>
  <si>
    <t>Dubai, UAE | Manchester, UK</t>
  </si>
  <si>
    <t>Oxford, England</t>
  </si>
  <si>
    <t>Scottsdale, AZ</t>
  </si>
  <si>
    <t>RVA</t>
  </si>
  <si>
    <t>Cherry Hill, NJ</t>
  </si>
  <si>
    <t>Metairie, LA</t>
  </si>
  <si>
    <t>Neptune &amp; the DMV</t>
  </si>
  <si>
    <t>San Francisco</t>
  </si>
  <si>
    <t>Tornado Alley</t>
  </si>
  <si>
    <t>BORN &amp; BRED LONG ISLAND BARBIE</t>
  </si>
  <si>
    <t>NY,NY</t>
  </si>
  <si>
    <t>Florida</t>
  </si>
  <si>
    <t>District of Columbia, USA</t>
  </si>
  <si>
    <t>Richmond, VA</t>
  </si>
  <si>
    <t>new york</t>
  </si>
  <si>
    <t>In the clouds</t>
  </si>
  <si>
    <t xml:space="preserve">La casa de Asterion </t>
  </si>
  <si>
    <t>Tampa, FL</t>
  </si>
  <si>
    <t>Fort Worth,TX</t>
  </si>
  <si>
    <t>Philly</t>
  </si>
  <si>
    <t>PA</t>
  </si>
  <si>
    <t>the goo chamber obviously</t>
  </si>
  <si>
    <t>Space</t>
  </si>
  <si>
    <t>_xD83C__xDF39_</t>
  </si>
  <si>
    <t>Pennsylvania</t>
  </si>
  <si>
    <t xml:space="preserve">#TeamFessy </t>
  </si>
  <si>
    <t>New Albany, Indiana</t>
  </si>
  <si>
    <t xml:space="preserve">Rocky Mountains. </t>
  </si>
  <si>
    <t>Marina del Rey, CA</t>
  </si>
  <si>
    <t>Philly✈️Cali</t>
  </si>
  <si>
    <t>harvard school of public health</t>
  </si>
  <si>
    <t>Delray Beach, FL</t>
  </si>
  <si>
    <t>221B Baker St.</t>
  </si>
  <si>
    <t>Republic of Gilead</t>
  </si>
  <si>
    <t>Tennessee</t>
  </si>
  <si>
    <t>high in CA</t>
  </si>
  <si>
    <t>Green Bay, WI</t>
  </si>
  <si>
    <t>Long Island</t>
  </si>
  <si>
    <t>_xD835__xDCDB__xD835__xDCF8__xD835__xDCFE__xD835__xDCF2__xD835__xDCFC__xD835__xDCF2__xD835__xDCEA__xD835__xDCF7__xD835__xDCEA__xD83E__xDD9E__xD83D__xDC60_</t>
  </si>
  <si>
    <t>San Bernardino _xD83D__xDCCD_</t>
  </si>
  <si>
    <t>Texas, USA</t>
  </si>
  <si>
    <t>Bangalore imphal</t>
  </si>
  <si>
    <t>Baton Rouge, LA</t>
  </si>
  <si>
    <t>carisadcorona@gmail.com</t>
  </si>
  <si>
    <t>In a positive mindset ✨</t>
  </si>
  <si>
    <t>Shawn&amp;khalid x1 Ari tweeted x1</t>
  </si>
  <si>
    <t>Harlem, NYC</t>
  </si>
  <si>
    <t>San Francisco BAE Area</t>
  </si>
  <si>
    <t xml:space="preserve">The Mitten. </t>
  </si>
  <si>
    <t>San Francisco, CA</t>
  </si>
  <si>
    <t>Hilo, Hawaii☔️</t>
  </si>
  <si>
    <t>Earth For Now...</t>
  </si>
  <si>
    <t>Detroit, Michigan</t>
  </si>
  <si>
    <t>Under the Mountain</t>
  </si>
  <si>
    <t>Nottingham</t>
  </si>
  <si>
    <t>UK</t>
  </si>
  <si>
    <t>Counting my stretch marks</t>
  </si>
  <si>
    <t xml:space="preserve">East Oakland </t>
  </si>
  <si>
    <t>_xD83C__xDDFA__xD83C__xDDF8_</t>
  </si>
  <si>
    <t>Mpumalanga, South Africa</t>
  </si>
  <si>
    <t>Pennsylvania, USA</t>
  </si>
  <si>
    <t>Tucson, Az</t>
  </si>
  <si>
    <t>Washington, D.C.</t>
  </si>
  <si>
    <t>The Upside Down</t>
  </si>
  <si>
    <t xml:space="preserve">Genesis 2:21-24 </t>
  </si>
  <si>
    <t>Land of the LaLaLaLand</t>
  </si>
  <si>
    <t>Planet Earth</t>
  </si>
  <si>
    <t>Woodsboro</t>
  </si>
  <si>
    <t>https://t.co/Z5d9qs7ncF</t>
  </si>
  <si>
    <t>https://t.co/bpfj5iAD5i</t>
  </si>
  <si>
    <t>https://t.co/i4spcePMBR</t>
  </si>
  <si>
    <t>https://t.co/Zwhp6NzDzB</t>
  </si>
  <si>
    <t>https://t.co/GHb6diaMzT</t>
  </si>
  <si>
    <t>https://t.co/spCTpegTVB</t>
  </si>
  <si>
    <t>https://t.co/GwfdESoZtp</t>
  </si>
  <si>
    <t>https://t.co/XiDfoQHExh</t>
  </si>
  <si>
    <t>https://t.co/uLDoB7h0Zo</t>
  </si>
  <si>
    <t>https://t.co/r9iHmQ01rB</t>
  </si>
  <si>
    <t>https://t.co/fW7qV1F7t0</t>
  </si>
  <si>
    <t>https://t.co/EtuoKLUj0a</t>
  </si>
  <si>
    <t>https://t.co/pDwVPOGrxt</t>
  </si>
  <si>
    <t>https://t.co/aynMp0d8Ds</t>
  </si>
  <si>
    <t>https://t.co/z0Jvb2olOJ</t>
  </si>
  <si>
    <t>https://t.co/MrvYocfvbo</t>
  </si>
  <si>
    <t>https://t.co/nkh3VBliLv</t>
  </si>
  <si>
    <t>https://t.co/XGA7e9HFiS</t>
  </si>
  <si>
    <t>https://t.co/LigM6KxnzI</t>
  </si>
  <si>
    <t>https://t.co/QUFFmB66Ru</t>
  </si>
  <si>
    <t>http://t.co/8xRXync1nK</t>
  </si>
  <si>
    <t>http://t.co/D2vfCVcMZi</t>
  </si>
  <si>
    <t>https://t.co/NhJS0o0Opj</t>
  </si>
  <si>
    <t>https://t.co/BtsJnOIR78</t>
  </si>
  <si>
    <t>https://t.co/6VSwHCnDfh</t>
  </si>
  <si>
    <t>https://t.co/GolBwnlLRV</t>
  </si>
  <si>
    <t>https://t.co/a1n4fP7otO</t>
  </si>
  <si>
    <t>https://t.co/USIqwZNvxP</t>
  </si>
  <si>
    <t>https://t.co/DPyOKhNV23</t>
  </si>
  <si>
    <t>https://t.co/tggFpLRDRd</t>
  </si>
  <si>
    <t>https://t.co/QcAP1stXyJ</t>
  </si>
  <si>
    <t>https://t.co/iPCSYtNbmg</t>
  </si>
  <si>
    <t>https://t.co/F7TIusx5oT</t>
  </si>
  <si>
    <t>https://t.co/G6zqbPMP60</t>
  </si>
  <si>
    <t>https://t.co/0JGF8HBqEw</t>
  </si>
  <si>
    <t>https://t.co/PAYiG35sX8</t>
  </si>
  <si>
    <t>http://t.co/SbSZtU9dWR</t>
  </si>
  <si>
    <t>https://t.co/8Nx0LspJCb</t>
  </si>
  <si>
    <t>https://t.co/Lf7hq5j5fE</t>
  </si>
  <si>
    <t>https://t.co/NNeCKDW4C2</t>
  </si>
  <si>
    <t>https://t.co/5STjRQohzo</t>
  </si>
  <si>
    <t>https://t.co/muI1AHTlKj</t>
  </si>
  <si>
    <t>https://t.co/0Qjr1FB2SW</t>
  </si>
  <si>
    <t>https://t.co/WEpq8OJLnG</t>
  </si>
  <si>
    <t>https://t.co/h7DlTtOn8Q</t>
  </si>
  <si>
    <t>https://t.co/jB987x7IQm</t>
  </si>
  <si>
    <t>https://t.co/AUghVgSjpX</t>
  </si>
  <si>
    <t>https://t.co/cZLgOqkBIH</t>
  </si>
  <si>
    <t>https://t.co/BJLSMmFQNT</t>
  </si>
  <si>
    <t>https://t.co/1b80Hh1cIA</t>
  </si>
  <si>
    <t>https://t.co/VqAP7K9rOw</t>
  </si>
  <si>
    <t>https://t.co/2fT17FzeSf</t>
  </si>
  <si>
    <t>https://t.co/2corzSyQdf</t>
  </si>
  <si>
    <t>https://t.co/P2keyXrEai</t>
  </si>
  <si>
    <t>https://t.co/wtvh7S71eF</t>
  </si>
  <si>
    <t>https://t.co/DK0Fbie0MM</t>
  </si>
  <si>
    <t>https://t.co/F57UY8h8Ab</t>
  </si>
  <si>
    <t>https://t.co/njNkvH2LIK</t>
  </si>
  <si>
    <t>https://t.co/pgPtSgiWfF</t>
  </si>
  <si>
    <t>https://t.co/IYwfONVcGs</t>
  </si>
  <si>
    <t>https://t.co/lHpOEaH1HI</t>
  </si>
  <si>
    <t>https://t.co/haakI5CMEi</t>
  </si>
  <si>
    <t>https://t.co/hLSV6yMGVs</t>
  </si>
  <si>
    <t>https://t.co/RyT2ScT8cy</t>
  </si>
  <si>
    <t>https://t.co/m5LCTiSMcb</t>
  </si>
  <si>
    <t>https://t.co/e3X5PH8e8r</t>
  </si>
  <si>
    <t>https://t.co/UnuwikQa07</t>
  </si>
  <si>
    <t>https://t.co/csfkbNC37k</t>
  </si>
  <si>
    <t>https://t.co/8K8oDNdH39</t>
  </si>
  <si>
    <t>https://t.co/XVUXwlJpWd</t>
  </si>
  <si>
    <t>https://t.co/wyVLmPjYxE</t>
  </si>
  <si>
    <t>https://t.co/NsQiRW5Fe9</t>
  </si>
  <si>
    <t>https://t.co/dadiuFnKTE</t>
  </si>
  <si>
    <t>https://t.co/annvCOwT3w</t>
  </si>
  <si>
    <t>https://t.co/L6lGlKgqLu</t>
  </si>
  <si>
    <t>https://t.co/dBHlIBhfHo</t>
  </si>
  <si>
    <t>https://t.co/WdHE4h94PO</t>
  </si>
  <si>
    <t>https://t.co/p7THjzxB18</t>
  </si>
  <si>
    <t>https://t.co/lqiJYFo8xl</t>
  </si>
  <si>
    <t>https://t.co/i2Aqf7rHIV</t>
  </si>
  <si>
    <t>https://t.co/h5elK3qvbk</t>
  </si>
  <si>
    <t>https://t.co/hSpAGTcd0T</t>
  </si>
  <si>
    <t>http://t.co/fXBLLAeEsd</t>
  </si>
  <si>
    <t>https://t.co/k58lCEIKjJ</t>
  </si>
  <si>
    <t>https://t.co/gWWNREnz2W</t>
  </si>
  <si>
    <t>https://t.co/SCAGyQVNOY</t>
  </si>
  <si>
    <t>https://t.co/r6BJW9MW4E</t>
  </si>
  <si>
    <t>https://t.co/lvEJUNI5wp</t>
  </si>
  <si>
    <t>https://t.co/vsAbmy2Tvr</t>
  </si>
  <si>
    <t>https://t.co/MGVTHflHXu</t>
  </si>
  <si>
    <t>https://t.co/EQKvvyqPS8</t>
  </si>
  <si>
    <t>https://t.co/awwdwtmAkP</t>
  </si>
  <si>
    <t>https://t.co/Li7b09PCXF</t>
  </si>
  <si>
    <t>https://t.co/lfxKMvR4R7</t>
  </si>
  <si>
    <t>https://t.co/EPBXDHwtFx</t>
  </si>
  <si>
    <t>https://t.co/a3BynJ1Hmu</t>
  </si>
  <si>
    <t>https://t.co/p25TqBBKg7</t>
  </si>
  <si>
    <t>https://t.co/lL5zXRlCHS</t>
  </si>
  <si>
    <t>https://t.co/hOe0jaVyxP</t>
  </si>
  <si>
    <t>https://t.co/eJpMdbbrL7</t>
  </si>
  <si>
    <t>https://t.co/7k1RwvtY8H</t>
  </si>
  <si>
    <t>https://t.co/WxLWcd0sBC</t>
  </si>
  <si>
    <t>https://t.co/SXSb5EImqi</t>
  </si>
  <si>
    <t>https://t.co/GMy7Em13jb</t>
  </si>
  <si>
    <t>https://t.co/5Pm0OTZzyF</t>
  </si>
  <si>
    <t>https://t.co/7gFwLrRx7x</t>
  </si>
  <si>
    <t>https://t.co/KjjFcTLqVy</t>
  </si>
  <si>
    <t>https://t.co/RjRWcjHTo9</t>
  </si>
  <si>
    <t>https://t.co/HcYDguM42z</t>
  </si>
  <si>
    <t>https://t.co/EH9ksRkEOv</t>
  </si>
  <si>
    <t>https://t.co/ZXZ78porlU</t>
  </si>
  <si>
    <t>https://t.co/wfBWgrO2Er</t>
  </si>
  <si>
    <t>https://t.co/8VHJEKkgOb</t>
  </si>
  <si>
    <t>https://t.co/XVhdiaeqeP</t>
  </si>
  <si>
    <t>https://t.co/9zEhD3R9ZX</t>
  </si>
  <si>
    <t>https://t.co/rwL4i34XL3</t>
  </si>
  <si>
    <t>https://t.co/6jC9GWSsdP</t>
  </si>
  <si>
    <t>https://t.co/NZW2IeuVDM</t>
  </si>
  <si>
    <t>https://t.co/GhhR6PLfem</t>
  </si>
  <si>
    <t>https://t.co/RTW0Nesyis</t>
  </si>
  <si>
    <t>https://t.co/1yHcAOSoIL</t>
  </si>
  <si>
    <t>https://t.co/MvjyRfZTDK</t>
  </si>
  <si>
    <t>https://t.co/L3A4afzX6T</t>
  </si>
  <si>
    <t>https://t.co/dDY9ngqC7z</t>
  </si>
  <si>
    <t>https://t.co/WN9o8F3r7U</t>
  </si>
  <si>
    <t>https://t.co/fPgZqVA0cL</t>
  </si>
  <si>
    <t>https://t.co/dsjgnONvx6</t>
  </si>
  <si>
    <t>https://t.co/Yon59ShVnk</t>
  </si>
  <si>
    <t>https://pbs.twimg.com/profile_banners/325345877/1550071769</t>
  </si>
  <si>
    <t>https://pbs.twimg.com/profile_banners/282349991/1503710017</t>
  </si>
  <si>
    <t>https://pbs.twimg.com/profile_banners/1881212294/1516421470</t>
  </si>
  <si>
    <t>https://pbs.twimg.com/profile_banners/60451369/1562643653</t>
  </si>
  <si>
    <t>https://pbs.twimg.com/profile_banners/2989019422/1460312291</t>
  </si>
  <si>
    <t>https://pbs.twimg.com/profile_banners/603206876/1483899318</t>
  </si>
  <si>
    <t>https://pbs.twimg.com/profile_banners/16574462/1560458504</t>
  </si>
  <si>
    <t>https://pbs.twimg.com/profile_banners/16573941/1562254363</t>
  </si>
  <si>
    <t>https://pbs.twimg.com/profile_banners/2868338168/1562909773</t>
  </si>
  <si>
    <t>https://pbs.twimg.com/profile_banners/41667140/1542054038</t>
  </si>
  <si>
    <t>https://pbs.twimg.com/profile_banners/1453054026/1526698242</t>
  </si>
  <si>
    <t>https://pbs.twimg.com/profile_banners/1687504004/1538928358</t>
  </si>
  <si>
    <t>https://pbs.twimg.com/profile_banners/480561963/1482648819</t>
  </si>
  <si>
    <t>https://pbs.twimg.com/profile_banners/1727245814/1562209594</t>
  </si>
  <si>
    <t>https://pbs.twimg.com/profile_banners/16695632/1496380580</t>
  </si>
  <si>
    <t>https://pbs.twimg.com/profile_banners/345837023/1562983835</t>
  </si>
  <si>
    <t>https://pbs.twimg.com/profile_banners/39824309/1431387536</t>
  </si>
  <si>
    <t>https://pbs.twimg.com/profile_banners/27213610/1423889271</t>
  </si>
  <si>
    <t>https://pbs.twimg.com/profile_banners/31537607/1353372616</t>
  </si>
  <si>
    <t>https://pbs.twimg.com/profile_banners/1050916884/1558792434</t>
  </si>
  <si>
    <t>https://pbs.twimg.com/profile_banners/2742660381/1443638826</t>
  </si>
  <si>
    <t>https://pbs.twimg.com/profile_banners/4529859694/1461612854</t>
  </si>
  <si>
    <t>https://pbs.twimg.com/profile_banners/22083910/1547598330</t>
  </si>
  <si>
    <t>https://pbs.twimg.com/profile_banners/888672024/1464028014</t>
  </si>
  <si>
    <t>https://pbs.twimg.com/profile_banners/46337605/1459216320</t>
  </si>
  <si>
    <t>https://pbs.twimg.com/profile_banners/22074866/1546190545</t>
  </si>
  <si>
    <t>https://pbs.twimg.com/profile_banners/533694125/1559606969</t>
  </si>
  <si>
    <t>https://pbs.twimg.com/profile_banners/1074988614/1518571754</t>
  </si>
  <si>
    <t>https://pbs.twimg.com/profile_banners/1070135017152659456/1562074258</t>
  </si>
  <si>
    <t>https://pbs.twimg.com/profile_banners/1055897033331085313/1562911939</t>
  </si>
  <si>
    <t>https://pbs.twimg.com/profile_banners/739784130/1560986464</t>
  </si>
  <si>
    <t>https://pbs.twimg.com/profile_banners/4579188701/1562890484</t>
  </si>
  <si>
    <t>https://pbs.twimg.com/profile_banners/1038896320344457216/1549333924</t>
  </si>
  <si>
    <t>https://pbs.twimg.com/profile_banners/922813919030398978/1548590033</t>
  </si>
  <si>
    <t>https://pbs.twimg.com/profile_banners/67973716/1563031369</t>
  </si>
  <si>
    <t>https://pbs.twimg.com/profile_banners/1120361869951275008/1562844677</t>
  </si>
  <si>
    <t>https://pbs.twimg.com/profile_banners/149318201/1479552175</t>
  </si>
  <si>
    <t>https://pbs.twimg.com/profile_banners/467912768/1555204765</t>
  </si>
  <si>
    <t>https://pbs.twimg.com/profile_banners/28834750/1560539552</t>
  </si>
  <si>
    <t>https://pbs.twimg.com/profile_banners/35528169/1472081214</t>
  </si>
  <si>
    <t>https://pbs.twimg.com/profile_banners/58963171/1560388072</t>
  </si>
  <si>
    <t>https://pbs.twimg.com/profile_banners/2841935626/1562102834</t>
  </si>
  <si>
    <t>https://pbs.twimg.com/profile_banners/1673684911/1527141866</t>
  </si>
  <si>
    <t>https://pbs.twimg.com/profile_banners/891253296/1428690934</t>
  </si>
  <si>
    <t>https://pbs.twimg.com/profile_banners/227347152/1535163760</t>
  </si>
  <si>
    <t>https://pbs.twimg.com/profile_banners/279046810/1428454562</t>
  </si>
  <si>
    <t>https://pbs.twimg.com/profile_banners/1349221416/1560637166</t>
  </si>
  <si>
    <t>https://pbs.twimg.com/profile_banners/1385347308/1541235934</t>
  </si>
  <si>
    <t>https://pbs.twimg.com/profile_banners/784996928/1479807987</t>
  </si>
  <si>
    <t>https://pbs.twimg.com/profile_banners/4894794958/1563195347</t>
  </si>
  <si>
    <t>https://pbs.twimg.com/profile_banners/1082819460384415746/1547071779</t>
  </si>
  <si>
    <t>https://pbs.twimg.com/profile_banners/1095793387251396608/1560973878</t>
  </si>
  <si>
    <t>https://pbs.twimg.com/profile_banners/291844821/1461514875</t>
  </si>
  <si>
    <t>https://pbs.twimg.com/profile_banners/67889373/1551693781</t>
  </si>
  <si>
    <t>https://pbs.twimg.com/profile_banners/423382551/1539350216</t>
  </si>
  <si>
    <t>https://pbs.twimg.com/profile_banners/2287393632/1501847919</t>
  </si>
  <si>
    <t>https://pbs.twimg.com/profile_banners/3293409000/1562749386</t>
  </si>
  <si>
    <t>https://pbs.twimg.com/profile_banners/27869564/1548437926</t>
  </si>
  <si>
    <t>https://pbs.twimg.com/profile_banners/7936012/1399321291</t>
  </si>
  <si>
    <t>https://pbs.twimg.com/profile_banners/251913822/1407788492</t>
  </si>
  <si>
    <t>https://pbs.twimg.com/profile_banners/116525613/1562572243</t>
  </si>
  <si>
    <t>https://pbs.twimg.com/profile_banners/954784959507570693/1516473660</t>
  </si>
  <si>
    <t>https://pbs.twimg.com/profile_banners/22289668/1522025020</t>
  </si>
  <si>
    <t>https://pbs.twimg.com/profile_banners/792877079318507520/1477967087</t>
  </si>
  <si>
    <t>https://pbs.twimg.com/profile_banners/225692175/1555134168</t>
  </si>
  <si>
    <t>https://pbs.twimg.com/profile_banners/703934042215981056/1551531602</t>
  </si>
  <si>
    <t>https://pbs.twimg.com/profile_banners/881336677138128897/1559331375</t>
  </si>
  <si>
    <t>https://pbs.twimg.com/profile_banners/277255344/1547669636</t>
  </si>
  <si>
    <t>https://pbs.twimg.com/profile_banners/1017952301447774208/1560142626</t>
  </si>
  <si>
    <t>https://pbs.twimg.com/profile_banners/16270480/1476665010</t>
  </si>
  <si>
    <t>https://pbs.twimg.com/profile_banners/235304164/1556947130</t>
  </si>
  <si>
    <t>https://pbs.twimg.com/profile_banners/96380232/1556112878</t>
  </si>
  <si>
    <t>https://pbs.twimg.com/profile_banners/562418891/1404765812</t>
  </si>
  <si>
    <t>https://pbs.twimg.com/profile_banners/1105524461166620672/1554607885</t>
  </si>
  <si>
    <t>https://pbs.twimg.com/profile_banners/1355298870/1384786703</t>
  </si>
  <si>
    <t>https://pbs.twimg.com/profile_banners/881380190/1501899315</t>
  </si>
  <si>
    <t>https://pbs.twimg.com/profile_banners/2276349041/1390503443</t>
  </si>
  <si>
    <t>https://pbs.twimg.com/profile_banners/544879773/1461636399</t>
  </si>
  <si>
    <t>https://pbs.twimg.com/profile_banners/1120425255418331136/1555966440</t>
  </si>
  <si>
    <t>https://pbs.twimg.com/profile_banners/62917965/1424600444</t>
  </si>
  <si>
    <t>https://pbs.twimg.com/profile_banners/295582845/1562542930</t>
  </si>
  <si>
    <t>https://pbs.twimg.com/profile_banners/29695397/1528975823</t>
  </si>
  <si>
    <t>https://pbs.twimg.com/profile_banners/4241826913/1562971568</t>
  </si>
  <si>
    <t>https://pbs.twimg.com/profile_banners/266697434/1495085243</t>
  </si>
  <si>
    <t>https://pbs.twimg.com/profile_banners/1021229211917398016/1561744429</t>
  </si>
  <si>
    <t>https://pbs.twimg.com/profile_banners/1090195373401014272/1562993156</t>
  </si>
  <si>
    <t>https://pbs.twimg.com/profile_banners/2734032742/1562338184</t>
  </si>
  <si>
    <t>https://pbs.twimg.com/profile_banners/194649038/1532558917</t>
  </si>
  <si>
    <t>https://pbs.twimg.com/profile_banners/3308367485/1561490888</t>
  </si>
  <si>
    <t>https://pbs.twimg.com/profile_banners/16544818/1560975179</t>
  </si>
  <si>
    <t>https://pbs.twimg.com/profile_banners/18860712/1534984080</t>
  </si>
  <si>
    <t>https://pbs.twimg.com/profile_banners/113506049/1552976487</t>
  </si>
  <si>
    <t>https://pbs.twimg.com/profile_banners/182370723/1562250632</t>
  </si>
  <si>
    <t>https://pbs.twimg.com/profile_banners/31354756/1545510688</t>
  </si>
  <si>
    <t>https://pbs.twimg.com/profile_banners/17870564/1557299875</t>
  </si>
  <si>
    <t>https://pbs.twimg.com/profile_banners/14787713/1530192069</t>
  </si>
  <si>
    <t>https://pbs.twimg.com/profile_banners/2804207580/1545679389</t>
  </si>
  <si>
    <t>https://pbs.twimg.com/profile_banners/872780541875163136/1532680310</t>
  </si>
  <si>
    <t>https://pbs.twimg.com/profile_banners/1524542256/1558703283</t>
  </si>
  <si>
    <t>https://pbs.twimg.com/profile_banners/958522404359176192/1561738427</t>
  </si>
  <si>
    <t>https://pbs.twimg.com/profile_banners/26996726/1436741841</t>
  </si>
  <si>
    <t>https://pbs.twimg.com/profile_banners/831383305354375169/1507045163</t>
  </si>
  <si>
    <t>https://pbs.twimg.com/profile_banners/128603479/1510362383</t>
  </si>
  <si>
    <t>https://pbs.twimg.com/profile_banners/3181528317/1511485354</t>
  </si>
  <si>
    <t>https://pbs.twimg.com/profile_banners/360362998/1466610485</t>
  </si>
  <si>
    <t>https://pbs.twimg.com/profile_banners/156460694/1412564825</t>
  </si>
  <si>
    <t>https://pbs.twimg.com/profile_banners/1201766402/1563049835</t>
  </si>
  <si>
    <t>https://pbs.twimg.com/profile_banners/73275956/1382202438</t>
  </si>
  <si>
    <t>https://pbs.twimg.com/profile_banners/1144290565321871360/1561656159</t>
  </si>
  <si>
    <t>https://pbs.twimg.com/profile_banners/390559102/1563134832</t>
  </si>
  <si>
    <t>https://pbs.twimg.com/profile_banners/1039547367282888704/1558409291</t>
  </si>
  <si>
    <t>https://pbs.twimg.com/profile_banners/166578967/1556723726</t>
  </si>
  <si>
    <t>https://pbs.twimg.com/profile_banners/231577324/1562228731</t>
  </si>
  <si>
    <t>https://pbs.twimg.com/profile_banners/1046245577657180160/1561672161</t>
  </si>
  <si>
    <t>https://pbs.twimg.com/profile_banners/33802137/1349295959</t>
  </si>
  <si>
    <t>https://pbs.twimg.com/profile_banners/349178024/1539482183</t>
  </si>
  <si>
    <t>https://pbs.twimg.com/profile_banners/1069346377518305281/1544069113</t>
  </si>
  <si>
    <t>https://pbs.twimg.com/profile_banners/126771937/1399437882</t>
  </si>
  <si>
    <t>https://pbs.twimg.com/profile_banners/17022627/1437295696</t>
  </si>
  <si>
    <t>https://pbs.twimg.com/profile_banners/2559985398/1499911212</t>
  </si>
  <si>
    <t>https://pbs.twimg.com/profile_banners/292513863/1349230014</t>
  </si>
  <si>
    <t>https://pbs.twimg.com/profile_banners/519812419/1503975195</t>
  </si>
  <si>
    <t>https://pbs.twimg.com/profile_banners/49151185/1469943320</t>
  </si>
  <si>
    <t>https://pbs.twimg.com/profile_banners/940424478990970881/1555333205</t>
  </si>
  <si>
    <t>https://pbs.twimg.com/profile_banners/75683759/1535950005</t>
  </si>
  <si>
    <t>https://pbs.twimg.com/profile_banners/421372135/1534468330</t>
  </si>
  <si>
    <t>https://pbs.twimg.com/profile_banners/132414688/1554998487</t>
  </si>
  <si>
    <t>https://pbs.twimg.com/profile_banners/20643299/1525208844</t>
  </si>
  <si>
    <t>https://pbs.twimg.com/profile_banners/1711106821/1562573778</t>
  </si>
  <si>
    <t>https://pbs.twimg.com/profile_banners/1007696554034188289/1557390413</t>
  </si>
  <si>
    <t>https://pbs.twimg.com/profile_banners/27456238/1532719495</t>
  </si>
  <si>
    <t>https://pbs.twimg.com/profile_banners/16843054/1556251050</t>
  </si>
  <si>
    <t>https://pbs.twimg.com/profile_banners/1120846916/1445751455</t>
  </si>
  <si>
    <t>https://pbs.twimg.com/profile_banners/168829243/1554497388</t>
  </si>
  <si>
    <t>https://pbs.twimg.com/profile_banners/1035005962229362688/1552540516</t>
  </si>
  <si>
    <t>https://pbs.twimg.com/profile_banners/58380190/1403296889</t>
  </si>
  <si>
    <t>https://pbs.twimg.com/profile_banners/66181667/1531115603</t>
  </si>
  <si>
    <t>https://pbs.twimg.com/profile_banners/180987392/1536336243</t>
  </si>
  <si>
    <t>https://pbs.twimg.com/profile_banners/40569604/1468589145</t>
  </si>
  <si>
    <t>https://pbs.twimg.com/profile_banners/364665444/1548076156</t>
  </si>
  <si>
    <t>https://pbs.twimg.com/profile_banners/216197097/1559500228</t>
  </si>
  <si>
    <t>https://pbs.twimg.com/profile_banners/20488723/1556021445</t>
  </si>
  <si>
    <t>https://pbs.twimg.com/profile_banners/855750852/1397443745</t>
  </si>
  <si>
    <t>https://pbs.twimg.com/profile_banners/1288857013/1563067637</t>
  </si>
  <si>
    <t>https://pbs.twimg.com/profile_banners/84885329/1529980227</t>
  </si>
  <si>
    <t>https://pbs.twimg.com/profile_banners/47856843/1562799623</t>
  </si>
  <si>
    <t>https://pbs.twimg.com/profile_banners/46318332/1485615296</t>
  </si>
  <si>
    <t>https://pbs.twimg.com/profile_banners/183395079/1560631411</t>
  </si>
  <si>
    <t>https://pbs.twimg.com/profile_banners/4745764527/1562090049</t>
  </si>
  <si>
    <t>https://pbs.twimg.com/profile_banners/2319107151/1437247418</t>
  </si>
  <si>
    <t>https://pbs.twimg.com/profile_banners/427808736/1430018819</t>
  </si>
  <si>
    <t>https://pbs.twimg.com/profile_banners/113784998/1361364053</t>
  </si>
  <si>
    <t>https://pbs.twimg.com/profile_banners/60783724/1559328396</t>
  </si>
  <si>
    <t>https://pbs.twimg.com/profile_banners/21372810/1560059194</t>
  </si>
  <si>
    <t>https://pbs.twimg.com/profile_banners/927361645713743873/1558794847</t>
  </si>
  <si>
    <t>https://pbs.twimg.com/profile_banners/20367781/1523236932</t>
  </si>
  <si>
    <t>https://pbs.twimg.com/profile_banners/817776763262509056/1528421885</t>
  </si>
  <si>
    <t>https://pbs.twimg.com/profile_banners/392472061/1548483215</t>
  </si>
  <si>
    <t>https://pbs.twimg.com/profile_banners/50649048/1509199061</t>
  </si>
  <si>
    <t>https://pbs.twimg.com/profile_banners/45908610/1563151749</t>
  </si>
  <si>
    <t>https://pbs.twimg.com/profile_banners/874458938841935872/1551315496</t>
  </si>
  <si>
    <t>https://pbs.twimg.com/profile_banners/344686533/1561256178</t>
  </si>
  <si>
    <t>https://pbs.twimg.com/profile_banners/1398685344/1563073058</t>
  </si>
  <si>
    <t>https://pbs.twimg.com/profile_banners/19448754/1563176366</t>
  </si>
  <si>
    <t>https://pbs.twimg.com/profile_banners/57012902/1559579081</t>
  </si>
  <si>
    <t>https://pbs.twimg.com/profile_banners/589749595/1555373187</t>
  </si>
  <si>
    <t>https://pbs.twimg.com/profile_banners/30915619/1487523059</t>
  </si>
  <si>
    <t>https://pbs.twimg.com/profile_banners/1115138119471456257/1556700908</t>
  </si>
  <si>
    <t>https://pbs.twimg.com/profile_banners/750893667007795200/1467862682</t>
  </si>
  <si>
    <t>https://pbs.twimg.com/profile_banners/2716380268/1563164273</t>
  </si>
  <si>
    <t>https://pbs.twimg.com/profile_banners/2188660825/1552782795</t>
  </si>
  <si>
    <t>https://pbs.twimg.com/profile_banners/321131937/1562812809</t>
  </si>
  <si>
    <t>https://pbs.twimg.com/profile_banners/4693407920/1552250298</t>
  </si>
  <si>
    <t>https://pbs.twimg.com/profile_banners/832402277143085057/1562544603</t>
  </si>
  <si>
    <t>https://pbs.twimg.com/profile_banners/27754161/1412744987</t>
  </si>
  <si>
    <t>https://pbs.twimg.com/profile_banners/2187037014/1559006704</t>
  </si>
  <si>
    <t>https://pbs.twimg.com/profile_banners/280410429/1513581625</t>
  </si>
  <si>
    <t>https://pbs.twimg.com/profile_banners/2898344707/1549677222</t>
  </si>
  <si>
    <t>https://pbs.twimg.com/profile_banners/442233095/1461957097</t>
  </si>
  <si>
    <t>https://pbs.twimg.com/profile_banners/1147062254/1562792172</t>
  </si>
  <si>
    <t>https://pbs.twimg.com/profile_banners/94509387/1489593912</t>
  </si>
  <si>
    <t>https://pbs.twimg.com/profile_banners/54402221/1560956344</t>
  </si>
  <si>
    <t>https://pbs.twimg.com/profile_banners/2273584152/1561710270</t>
  </si>
  <si>
    <t>https://pbs.twimg.com/profile_banners/23164303/1471712212</t>
  </si>
  <si>
    <t>https://pbs.twimg.com/profile_banners/23414403/1495484804</t>
  </si>
  <si>
    <t>https://pbs.twimg.com/profile_banners/63793013/1428787332</t>
  </si>
  <si>
    <t>https://pbs.twimg.com/profile_banners/756510774/1558295780</t>
  </si>
  <si>
    <t>https://pbs.twimg.com/profile_banners/19167557/1562151144</t>
  </si>
  <si>
    <t>https://pbs.twimg.com/profile_banners/27346941/1545135055</t>
  </si>
  <si>
    <t>https://pbs.twimg.com/profile_banners/16551511/1458425356</t>
  </si>
  <si>
    <t>https://pbs.twimg.com/profile_banners/48242872/1482176730</t>
  </si>
  <si>
    <t>https://pbs.twimg.com/profile_banners/391515681/1356766805</t>
  </si>
  <si>
    <t>https://pbs.twimg.com/profile_banners/198477192/1561622487</t>
  </si>
  <si>
    <t>https://pbs.twimg.com/profile_banners/934490563/1477906659</t>
  </si>
  <si>
    <t>https://pbs.twimg.com/profile_banners/215975693/1546934388</t>
  </si>
  <si>
    <t>https://pbs.twimg.com/profile_banners/80297685/1562143906</t>
  </si>
  <si>
    <t>https://pbs.twimg.com/profile_banners/945281558520279040/1536496583</t>
  </si>
  <si>
    <t>https://pbs.twimg.com/profile_banners/21293798/1506418586</t>
  </si>
  <si>
    <t>https://pbs.twimg.com/profile_banners/149211870/1372775234</t>
  </si>
  <si>
    <t>https://pbs.twimg.com/profile_banners/738449548184457216/1559869887</t>
  </si>
  <si>
    <t>https://pbs.twimg.com/profile_banners/2154998083/1453559090</t>
  </si>
  <si>
    <t>https://pbs.twimg.com/profile_banners/1542233556/1534623464</t>
  </si>
  <si>
    <t>https://pbs.twimg.com/profile_banners/178404981/1560646134</t>
  </si>
  <si>
    <t>https://pbs.twimg.com/profile_banners/349088806/1416580402</t>
  </si>
  <si>
    <t>https://pbs.twimg.com/profile_banners/333833316/1548353184</t>
  </si>
  <si>
    <t>https://pbs.twimg.com/profile_banners/3298698444/1524279095</t>
  </si>
  <si>
    <t>https://pbs.twimg.com/profile_banners/32937687/1435799524</t>
  </si>
  <si>
    <t>https://pbs.twimg.com/profile_banners/82229348/1463604057</t>
  </si>
  <si>
    <t>https://pbs.twimg.com/profile_banners/852975000/1562851025</t>
  </si>
  <si>
    <t>https://pbs.twimg.com/profile_banners/2259984792/1507704897</t>
  </si>
  <si>
    <t>https://pbs.twimg.com/profile_banners/3824265973/1533940026</t>
  </si>
  <si>
    <t>https://pbs.twimg.com/profile_banners/724579775017312257/1555409451</t>
  </si>
  <si>
    <t>https://pbs.twimg.com/profile_banners/388553724/1551561577</t>
  </si>
  <si>
    <t>https://pbs.twimg.com/profile_banners/1150237033832624129/1563131966</t>
  </si>
  <si>
    <t>https://pbs.twimg.com/profile_banners/1094079806654664704/1563064032</t>
  </si>
  <si>
    <t>https://pbs.twimg.com/profile_banners/1051995454336987136/1555560944</t>
  </si>
  <si>
    <t>https://pbs.twimg.com/profile_banners/1081980395170787329/1546799596</t>
  </si>
  <si>
    <t>https://pbs.twimg.com/profile_banners/253562045/1557524905</t>
  </si>
  <si>
    <t>https://pbs.twimg.com/profile_banners/1706045564/1502082390</t>
  </si>
  <si>
    <t>https://pbs.twimg.com/profile_banners/3131055833/1495250835</t>
  </si>
  <si>
    <t>https://pbs.twimg.com/profile_banners/631983773/1563132915</t>
  </si>
  <si>
    <t>https://pbs.twimg.com/profile_banners/23992342/1549600953</t>
  </si>
  <si>
    <t>https://pbs.twimg.com/profile_banners/403191451/1561777671</t>
  </si>
  <si>
    <t>https://pbs.twimg.com/profile_banners/28379490/1548042132</t>
  </si>
  <si>
    <t>https://pbs.twimg.com/profile_banners/28178398/1537867002</t>
  </si>
  <si>
    <t>https://pbs.twimg.com/profile_banners/498808204/1528033062</t>
  </si>
  <si>
    <t>https://pbs.twimg.com/profile_banners/187629448/1555098812</t>
  </si>
  <si>
    <t>https://pbs.twimg.com/profile_banners/52939106/1558553222</t>
  </si>
  <si>
    <t>https://pbs.twimg.com/profile_banners/937064462204461056/1528594660</t>
  </si>
  <si>
    <t>https://pbs.twimg.com/profile_banners/127738856/1505026657</t>
  </si>
  <si>
    <t>https://pbs.twimg.com/profile_banners/2329257533/1495223353</t>
  </si>
  <si>
    <t>https://pbs.twimg.com/profile_banners/110193195/1426632792</t>
  </si>
  <si>
    <t>https://pbs.twimg.com/profile_banners/19476979/1519545813</t>
  </si>
  <si>
    <t>https://pbs.twimg.com/profile_banners/2961298240/1562028974</t>
  </si>
  <si>
    <t>https://pbs.twimg.com/profile_banners/28936020/1535417728</t>
  </si>
  <si>
    <t>https://pbs.twimg.com/profile_banners/2306547937/1562302629</t>
  </si>
  <si>
    <t>https://pbs.twimg.com/profile_banners/727528283064131584/1561808624</t>
  </si>
  <si>
    <t>https://pbs.twimg.com/profile_banners/364487315/1556635378</t>
  </si>
  <si>
    <t>https://pbs.twimg.com/profile_banners/2490801151/1541106653</t>
  </si>
  <si>
    <t>https://pbs.twimg.com/profile_banners/1098248841705545728/1550682645</t>
  </si>
  <si>
    <t>https://pbs.twimg.com/profile_banners/38171345/1561735781</t>
  </si>
  <si>
    <t>https://pbs.twimg.com/profile_banners/70448820/1453766293</t>
  </si>
  <si>
    <t>https://pbs.twimg.com/profile_banners/1102725312834686979/1562855881</t>
  </si>
  <si>
    <t>https://pbs.twimg.com/profile_banners/30191845/1561957110</t>
  </si>
  <si>
    <t>https://pbs.twimg.com/profile_banners/600627711/1418762217</t>
  </si>
  <si>
    <t>https://pbs.twimg.com/profile_banners/2400176629/1547561846</t>
  </si>
  <si>
    <t>https://pbs.twimg.com/profile_banners/889557536340406272/1561573515</t>
  </si>
  <si>
    <t>https://pbs.twimg.com/profile_banners/877903425635311616/1562123096</t>
  </si>
  <si>
    <t>https://pbs.twimg.com/profile_banners/55430623/1549575352</t>
  </si>
  <si>
    <t>https://pbs.twimg.com/profile_banners/463302741/1463229402</t>
  </si>
  <si>
    <t>https://pbs.twimg.com/profile_banners/972764425/1380167826</t>
  </si>
  <si>
    <t>https://pbs.twimg.com/profile_banners/1127273882719805440/1562647333</t>
  </si>
  <si>
    <t>https://pbs.twimg.com/profile_banners/89761831/1511993354</t>
  </si>
  <si>
    <t>https://pbs.twimg.com/profile_banners/4754887994/1561997787</t>
  </si>
  <si>
    <t>https://pbs.twimg.com/profile_banners/1558557806/1503188724</t>
  </si>
  <si>
    <t>https://pbs.twimg.com/profile_banners/18995476/1373347428</t>
  </si>
  <si>
    <t>https://pbs.twimg.com/profile_banners/80792496/1454278554</t>
  </si>
  <si>
    <t>https://pbs.twimg.com/profile_banners/16198491/1436802765</t>
  </si>
  <si>
    <t>https://pbs.twimg.com/profile_banners/857128428/1522098670</t>
  </si>
  <si>
    <t>https://pbs.twimg.com/profile_banners/985936794/1450742246</t>
  </si>
  <si>
    <t>https://pbs.twimg.com/profile_banners/877561161700458497/1515335671</t>
  </si>
  <si>
    <t>https://pbs.twimg.com/profile_banners/711848363/1556725535</t>
  </si>
  <si>
    <t>https://pbs.twimg.com/profile_banners/33055929/1539058310</t>
  </si>
  <si>
    <t>https://pbs.twimg.com/profile_banners/3249574983/1562561219</t>
  </si>
  <si>
    <t>https://pbs.twimg.com/profile_banners/867562099/1457111714</t>
  </si>
  <si>
    <t>https://pbs.twimg.com/profile_banners/2557818265/1531078073</t>
  </si>
  <si>
    <t>https://pbs.twimg.com/profile_banners/763026805964083200/1549228324</t>
  </si>
  <si>
    <t>https://pbs.twimg.com/profile_banners/377082787/1562401089</t>
  </si>
  <si>
    <t>https://pbs.twimg.com/profile_banners/1120106505116758017/1555959033</t>
  </si>
  <si>
    <t>https://pbs.twimg.com/profile_banners/57108843/1557457982</t>
  </si>
  <si>
    <t>https://pbs.twimg.com/profile_banners/154995373/1512102840</t>
  </si>
  <si>
    <t>https://pbs.twimg.com/profile_banners/342473034/1563180500</t>
  </si>
  <si>
    <t>https://pbs.twimg.com/profile_banners/2933787199/1563169349</t>
  </si>
  <si>
    <t>https://pbs.twimg.com/profile_banners/4446406152/1505629117</t>
  </si>
  <si>
    <t>https://pbs.twimg.com/profile_banners/1413643376/1546530277</t>
  </si>
  <si>
    <t>https://pbs.twimg.com/profile_banners/2781462573/1496983524</t>
  </si>
  <si>
    <t>https://pbs.twimg.com/profile_banners/885885762914463744/1502460056</t>
  </si>
  <si>
    <t>https://pbs.twimg.com/profile_banners/1024319816755306497/1557782075</t>
  </si>
  <si>
    <t>https://pbs.twimg.com/profile_banners/1581317070/1560228377</t>
  </si>
  <si>
    <t>https://pbs.twimg.com/profile_banners/1124006011269013514/1556819354</t>
  </si>
  <si>
    <t>https://pbs.twimg.com/profile_banners/1057783868/1559328476</t>
  </si>
  <si>
    <t>https://pbs.twimg.com/profile_banners/75701160/1563076675</t>
  </si>
  <si>
    <t>https://pbs.twimg.com/profile_banners/15613458/1469226390</t>
  </si>
  <si>
    <t>https://pbs.twimg.com/profile_banners/15164892/1552087869</t>
  </si>
  <si>
    <t>https://pbs.twimg.com/profile_banners/239053977/1561039000</t>
  </si>
  <si>
    <t>https://pbs.twimg.com/profile_banners/172850707/1558027975</t>
  </si>
  <si>
    <t>https://pbs.twimg.com/profile_banners/528857784/1465075696</t>
  </si>
  <si>
    <t>https://pbs.twimg.com/profile_banners/429432940/1504337119</t>
  </si>
  <si>
    <t>https://pbs.twimg.com/profile_banners/1368782430/1563219372</t>
  </si>
  <si>
    <t>https://pbs.twimg.com/profile_banners/23457739/1505773165</t>
  </si>
  <si>
    <t>https://pbs.twimg.com/profile_banners/39985187/1560809491</t>
  </si>
  <si>
    <t>https://pbs.twimg.com/profile_banners/975091830932037632/1559855596</t>
  </si>
  <si>
    <t>https://pbs.twimg.com/profile_banners/3351101271/1535217297</t>
  </si>
  <si>
    <t>https://pbs.twimg.com/profile_banners/1106137150389669888/1561229729</t>
  </si>
  <si>
    <t>https://pbs.twimg.com/profile_banners/2744105637/1549998572</t>
  </si>
  <si>
    <t>https://pbs.twimg.com/profile_banners/3313323759/1546427020</t>
  </si>
  <si>
    <t>https://pbs.twimg.com/profile_banners/1944495914/1552710938</t>
  </si>
  <si>
    <t>https://pbs.twimg.com/profile_banners/73265623/1460403689</t>
  </si>
  <si>
    <t>https://pbs.twimg.com/profile_banners/35510183/1562936219</t>
  </si>
  <si>
    <t>https://pbs.twimg.com/profile_banners/16297758/1553538610</t>
  </si>
  <si>
    <t>https://pbs.twimg.com/profile_banners/1716310476/1485138955</t>
  </si>
  <si>
    <t>https://pbs.twimg.com/profile_banners/810303657363259392/1525361551</t>
  </si>
  <si>
    <t>https://pbs.twimg.com/profile_banners/800677713316937728/1563004167</t>
  </si>
  <si>
    <t>https://pbs.twimg.com/profile_banners/1242062130/1561712100</t>
  </si>
  <si>
    <t>https://pbs.twimg.com/profile_banners/70637736/1526412311</t>
  </si>
  <si>
    <t>https://pbs.twimg.com/profile_banners/630693153/1560195739</t>
  </si>
  <si>
    <t>https://pbs.twimg.com/profile_banners/15675138/1552903501</t>
  </si>
  <si>
    <t>https://pbs.twimg.com/profile_banners/1158510764/1541432715</t>
  </si>
  <si>
    <t>https://pbs.twimg.com/profile_banners/67635390/1398977517</t>
  </si>
  <si>
    <t>https://pbs.twimg.com/profile_banners/70441287/1551195733</t>
  </si>
  <si>
    <t>https://pbs.twimg.com/profile_banners/126148872/1493474202</t>
  </si>
  <si>
    <t>https://pbs.twimg.com/profile_banners/41929525/1553998445</t>
  </si>
  <si>
    <t>https://pbs.twimg.com/profile_banners/2634645139/1552143513</t>
  </si>
  <si>
    <t>https://pbs.twimg.com/profile_banners/1606801884/1551446359</t>
  </si>
  <si>
    <t>https://pbs.twimg.com/profile_banners/767853425337901056/1544404039</t>
  </si>
  <si>
    <t>https://pbs.twimg.com/profile_banners/4628673142/1545074881</t>
  </si>
  <si>
    <t>http://abs.twimg.com/images/themes/theme10/bg.gif</t>
  </si>
  <si>
    <t>http://abs.twimg.com/images/themes/theme1/bg.png</t>
  </si>
  <si>
    <t>http://abs.twimg.com/images/themes/theme11/bg.gif</t>
  </si>
  <si>
    <t>http://abs.twimg.com/images/themes/theme18/bg.gif</t>
  </si>
  <si>
    <t>http://abs.twimg.com/images/themes/theme14/bg.gif</t>
  </si>
  <si>
    <t>http://abs.twimg.com/images/themes/theme9/bg.gif</t>
  </si>
  <si>
    <t>http://abs.twimg.com/images/themes/theme7/bg.gif</t>
  </si>
  <si>
    <t>http://abs.twimg.com/images/themes/theme6/bg.gif</t>
  </si>
  <si>
    <t>http://abs.twimg.com/images/themes/theme17/bg.gif</t>
  </si>
  <si>
    <t>http://abs.twimg.com/images/themes/theme16/bg.gif</t>
  </si>
  <si>
    <t>http://abs.twimg.com/images/themes/theme5/bg.gif</t>
  </si>
  <si>
    <t>http://abs.twimg.com/images/themes/theme8/bg.gif</t>
  </si>
  <si>
    <t>http://abs.twimg.com/images/themes/theme12/bg.gif</t>
  </si>
  <si>
    <t>http://abs.twimg.com/images/themes/theme4/bg.gif</t>
  </si>
  <si>
    <t>http://abs.twimg.com/images/themes/theme15/bg.png</t>
  </si>
  <si>
    <t>http://abs.twimg.com/images/themes/theme2/bg.gif</t>
  </si>
  <si>
    <t>http://abs.twimg.com/images/themes/theme3/bg.gif</t>
  </si>
  <si>
    <t>http://abs.twimg.com/images/themes/theme13/bg.gif</t>
  </si>
  <si>
    <t>http://abs.twimg.com/images/themes/theme19/bg.gif</t>
  </si>
  <si>
    <t>http://pbs.twimg.com/profile_images/1089957236221329409/rsMZ82D3_normal.jpg</t>
  </si>
  <si>
    <t>http://pbs.twimg.com/profile_images/1064331457374519296/rHoBZlnw_normal.jpg</t>
  </si>
  <si>
    <t>http://pbs.twimg.com/profile_images/1068604597235666944/h6_qVAFf_normal.jpg</t>
  </si>
  <si>
    <t>http://pbs.twimg.com/profile_images/875401500067069952/bnnLJnRu_normal.jpg</t>
  </si>
  <si>
    <t>http://pbs.twimg.com/profile_images/920702815923716097/u68WCDrL_normal.jpg</t>
  </si>
  <si>
    <t>http://pbs.twimg.com/profile_images/1074007313986539520/wou1Ozws_normal.jpg</t>
  </si>
  <si>
    <t>http://pbs.twimg.com/profile_images/1079237189903343616/_II6eZnx_normal.jpg</t>
  </si>
  <si>
    <t>http://pbs.twimg.com/profile_images/1133965157355393024/2DUE6Z1Z_normal.jpg</t>
  </si>
  <si>
    <t>http://pbs.twimg.com/profile_images/856033579393966080/wQCHqlH-_normal.jpg</t>
  </si>
  <si>
    <t>http://pbs.twimg.com/profile_images/1141576259123552257/2u2FrV8Q_normal.jpg</t>
  </si>
  <si>
    <t>http://pbs.twimg.com/profile_images/1139625071755038722/avzEPKly_normal.jpg</t>
  </si>
  <si>
    <t>http://pbs.twimg.com/profile_images/1150063031209979904/k3YgPJOX_normal.jpg</t>
  </si>
  <si>
    <t>http://pbs.twimg.com/profile_images/586598040800206848/1rJY6qJ3_normal.png</t>
  </si>
  <si>
    <t>http://pbs.twimg.com/profile_images/1140021013700382721/63dSFMQ6_normal.jpg</t>
  </si>
  <si>
    <t>http://pbs.twimg.com/profile_images/1150747884008214528/-prS5p0t_normal.png</t>
  </si>
  <si>
    <t>http://pbs.twimg.com/profile_images/1093544283066564608/8qqd4uwy_normal.jpg</t>
  </si>
  <si>
    <t>http://pbs.twimg.com/profile_images/994982421236977664/9LP1izug_normal.jpg</t>
  </si>
  <si>
    <t>http://pbs.twimg.com/profile_images/1113839882214854657/k3Cf74w1_normal.jpg</t>
  </si>
  <si>
    <t>http://pbs.twimg.com/profile_images/995887541168599041/sY8H8M3D_normal.jpg</t>
  </si>
  <si>
    <t>http://pbs.twimg.com/profile_images/1145042345420869633/1q9KhKZ9_normal.jpg</t>
  </si>
  <si>
    <t>http://pbs.twimg.com/profile_images/870846194490253312/fEdGH_EK_normal.jpg</t>
  </si>
  <si>
    <t>http://pbs.twimg.com/profile_images/1145939509554614273/nA_u7Hgk_normal.jpg</t>
  </si>
  <si>
    <t>http://pbs.twimg.com/profile_images/117640211/IMG_8375_normal.JPG</t>
  </si>
  <si>
    <t>http://pbs.twimg.com/profile_images/1008144761327374336/G51vFyxF_normal.jpg</t>
  </si>
  <si>
    <t>http://pbs.twimg.com/profile_images/826336801929383936/N2fA_Cuz_normal.jpg</t>
  </si>
  <si>
    <t>http://pbs.twimg.com/profile_images/776185375073177600/FbmqHzYK_normal.jpg</t>
  </si>
  <si>
    <t>http://pbs.twimg.com/profile_images/659412932409757696/h664VMe1_normal.png</t>
  </si>
  <si>
    <t>http://pbs.twimg.com/profile_images/1065379521556287488/zFxApcRq_normal.jpg</t>
  </si>
  <si>
    <t>http://pbs.twimg.com/profile_images/1117435635667734528/0as45rnD_normal.jpg</t>
  </si>
  <si>
    <t>http://pbs.twimg.com/profile_images/963022216974798849/0UNO8nBN_normal.jpg</t>
  </si>
  <si>
    <t>http://pbs.twimg.com/profile_images/1090102724295868417/POHKUTGX_normal.jpg</t>
  </si>
  <si>
    <t>http://pbs.twimg.com/profile_images/1144640107804151808/NrLa73un_normal.png</t>
  </si>
  <si>
    <t>http://pbs.twimg.com/profile_images/991762807921238016/RrvSKK4h_normal.jpg</t>
  </si>
  <si>
    <t>http://pbs.twimg.com/profile_images/1070880029175889920/8BKuXaQy_normal.jpg</t>
  </si>
  <si>
    <t>http://pbs.twimg.com/profile_images/1076166088717529088/SfsgahPZ_normal.jpg</t>
  </si>
  <si>
    <t>http://pbs.twimg.com/profile_images/1119630134149992450/yh60ZoJK_normal.jpg</t>
  </si>
  <si>
    <t>http://pbs.twimg.com/profile_images/859505352857055233/VTtZn6cN_normal.jpg</t>
  </si>
  <si>
    <t>http://pbs.twimg.com/profile_images/1067523520433963009/ViqDJHz5_normal.jpg</t>
  </si>
  <si>
    <t>http://pbs.twimg.com/profile_images/1078461909790326784/ZjTZZmUk_normal.jpg</t>
  </si>
  <si>
    <t>http://pbs.twimg.com/profile_images/378800000007177802/cd105431520e6473c9939d5a00a6996b_normal.jpeg</t>
  </si>
  <si>
    <t>http://pbs.twimg.com/profile_images/945878059940421633/xIiJXovA_normal.jpg</t>
  </si>
  <si>
    <t>http://pbs.twimg.com/profile_images/1031906400580993025/u3oCdGsF_normal.jpg</t>
  </si>
  <si>
    <t>http://pbs.twimg.com/profile_images/322199476/20031107_Parker_s_Family_Porttrait_normal.JPG</t>
  </si>
  <si>
    <t>http://pbs.twimg.com/profile_images/1069653686052380674/Li48Kf1B_normal.jpg</t>
  </si>
  <si>
    <t>http://pbs.twimg.com/profile_images/1146745434582528000/3M-T4TiO_normal.jpg</t>
  </si>
  <si>
    <t>http://pbs.twimg.com/profile_images/1103368575224594433/GGWqZt8Q_normal.jpg</t>
  </si>
  <si>
    <t>http://pbs.twimg.com/profile_images/1066052266526830592/qlK9MKdd_normal.jpg</t>
  </si>
  <si>
    <t>http://pbs.twimg.com/profile_images/1104529438740488195/bDCcGlQo_normal.jpg</t>
  </si>
  <si>
    <t>http://pbs.twimg.com/profile_images/1134946279035944960/vYgUlY8u_normal.jpg</t>
  </si>
  <si>
    <t>http://pbs.twimg.com/profile_images/1084965441452179456/LJ-z2EFl_normal.jpg</t>
  </si>
  <si>
    <t>http://pbs.twimg.com/profile_images/1144153752288538624/IlXwgH8l_normal.jpg</t>
  </si>
  <si>
    <t>http://pbs.twimg.com/profile_images/1045358029456183298/z9WMYoDR_normal.jpg</t>
  </si>
  <si>
    <t>http://pbs.twimg.com/profile_images/1000790798882037761/FoEvNMrx_normal.jpg</t>
  </si>
  <si>
    <t>http://pbs.twimg.com/profile_images/1062672597362634753/YqNcJIoT_normal.jpg</t>
  </si>
  <si>
    <t>http://pbs.twimg.com/profile_images/1057451300814753792/VyOShYNO_normal.jpg</t>
  </si>
  <si>
    <t>http://pbs.twimg.com/profile_images/1125149647402487808/q_LDt-Xw_normal.jpg</t>
  </si>
  <si>
    <t>http://pbs.twimg.com/profile_images/918001890163433472/EgQu1-4N_normal.jpg</t>
  </si>
  <si>
    <t>http://pbs.twimg.com/profile_images/1142863478337744897/to0CTWQV_normal.jpg</t>
  </si>
  <si>
    <t>http://pbs.twimg.com/profile_images/1112753574780588032/5OR8h43N_normal.png</t>
  </si>
  <si>
    <t>http://pbs.twimg.com/profile_images/1150484964669923328/CS_qh_ZP_normal.jpg</t>
  </si>
  <si>
    <t>http://pbs.twimg.com/profile_images/1150200031724445696/4infPUAX_normal.jpg</t>
  </si>
  <si>
    <t>http://pbs.twimg.com/profile_images/1118729797373517824/nFLXIUvP_normal.jpg</t>
  </si>
  <si>
    <t>http://pbs.twimg.com/profile_images/1081981231183605760/KeSgug-1_normal.jpg</t>
  </si>
  <si>
    <t>http://pbs.twimg.com/profile_images/1145426316176625666/vsz87mIy_normal.jpg</t>
  </si>
  <si>
    <t>http://pbs.twimg.com/profile_images/1113942879007801351/r0JK1_Mk_normal.jpg</t>
  </si>
  <si>
    <t>http://pbs.twimg.com/profile_images/1138620953406201856/bBqlwQfT_normal.jpg</t>
  </si>
  <si>
    <t>http://pbs.twimg.com/profile_images/513070662/Lisa_Lisa_normal.jpg</t>
  </si>
  <si>
    <t>http://pbs.twimg.com/profile_images/1145466633231712257/mekZHNRw_normal.jpg</t>
  </si>
  <si>
    <t>http://pbs.twimg.com/profile_images/1148452266246119424/FXHgX3eV_normal.jpg</t>
  </si>
  <si>
    <t>http://pbs.twimg.com/profile_images/1141810877928099840/nQpzwCEY_normal.png</t>
  </si>
  <si>
    <t>http://pbs.twimg.com/profile_images/1015865720167489536/EFpmgZ3S_normal.jpg</t>
  </si>
  <si>
    <t>http://pbs.twimg.com/profile_images/680714072292065280/jnLWJ9Er_normal.jpg</t>
  </si>
  <si>
    <t>http://pbs.twimg.com/profile_images/1148290105288740864/N7iZBVSp_normal.png</t>
  </si>
  <si>
    <t>http://pbs.twimg.com/profile_images/1134924747093946368/flptApnl_normal.jpg</t>
  </si>
  <si>
    <t>http://pbs.twimg.com/profile_images/1150641125603958784/NG75ocEC_normal.jpg</t>
  </si>
  <si>
    <t>http://pbs.twimg.com/profile_images/1085233716677337088/pFOhSHK8_normal.jpg</t>
  </si>
  <si>
    <t>http://pbs.twimg.com/profile_images/1140743795702734849/imJstKEj_normal.jpg</t>
  </si>
  <si>
    <t>http://pbs.twimg.com/profile_images/1113537045861892097/E7BBQCN9_normal.jpg</t>
  </si>
  <si>
    <t>http://pbs.twimg.com/profile_images/1087114300492300289/K5reWOE8_normal.jpg</t>
  </si>
  <si>
    <t>http://pbs.twimg.com/profile_images/778576589873418240/qW4SQBpw_normal.jpg</t>
  </si>
  <si>
    <t>http://pbs.twimg.com/profile_images/675892577971884032/Ms_LWyZH_normal.jpg</t>
  </si>
  <si>
    <t>http://pbs.twimg.com/profile_images/885107914087837696/46tjBj4c_normal.jpg</t>
  </si>
  <si>
    <t>http://pbs.twimg.com/profile_images/1130616561016946688/ZuddsQu4_normal.jpg</t>
  </si>
  <si>
    <t>http://pbs.twimg.com/profile_images/903361363208282116/bVPILju7_normal.jpg</t>
  </si>
  <si>
    <t>http://pbs.twimg.com/profile_images/1107583584460857344/Ewo1E1vu_normal.png</t>
  </si>
  <si>
    <t>http://pbs.twimg.com/profile_images/1141240708151386112/Ixv5rpNr_normal.jpg</t>
  </si>
  <si>
    <t>http://pbs.twimg.com/profile_images/620341897114980352/BKUtVhfn_normal.jpg</t>
  </si>
  <si>
    <t>http://pbs.twimg.com/profile_images/1103369405646270464/-u4BfUub_normal.jpg</t>
  </si>
  <si>
    <t>Open Twitter Page for This Person</t>
  </si>
  <si>
    <t>https://twitter.com/prettydope_</t>
  </si>
  <si>
    <t>https://twitter.com/edwardbrowden</t>
  </si>
  <si>
    <t>https://twitter.com/corinneking</t>
  </si>
  <si>
    <t>https://twitter.com/brendizzle_ovo</t>
  </si>
  <si>
    <t>https://twitter.com/justb_nae</t>
  </si>
  <si>
    <t>https://twitter.com/anash002</t>
  </si>
  <si>
    <t>https://twitter.com/valdivia_brenda</t>
  </si>
  <si>
    <t>https://twitter.com/sabrinamonet</t>
  </si>
  <si>
    <t>https://twitter.com/netflix</t>
  </si>
  <si>
    <t>https://twitter.com/jordanmarie7677</t>
  </si>
  <si>
    <t>https://twitter.com/thisiscodyt</t>
  </si>
  <si>
    <t>https://twitter.com/perrymattfeld</t>
  </si>
  <si>
    <t>https://twitter.com/savlynnmackey</t>
  </si>
  <si>
    <t>https://twitter.com/iamloraaa</t>
  </si>
  <si>
    <t>https://twitter.com/jjackiie07</t>
  </si>
  <si>
    <t>https://twitter.com/brighidsforge</t>
  </si>
  <si>
    <t>https://twitter.com/briandannelly</t>
  </si>
  <si>
    <t>https://twitter.com/alleysuntastic</t>
  </si>
  <si>
    <t>https://twitter.com/itsmorgan_ee</t>
  </si>
  <si>
    <t>https://twitter.com/teeshteesh</t>
  </si>
  <si>
    <t>https://twitter.com/jbaez94</t>
  </si>
  <si>
    <t>https://twitter.com/ladyzip15</t>
  </si>
  <si>
    <t>https://twitter.com/shereiqns</t>
  </si>
  <si>
    <t>https://twitter.com/blindnewworld</t>
  </si>
  <si>
    <t>https://twitter.com/thecw</t>
  </si>
  <si>
    <t>https://twitter.com/northquahog48</t>
  </si>
  <si>
    <t>https://twitter.com/sayconsengbloh</t>
  </si>
  <si>
    <t>https://twitter.com/iamtwinkiebyrd</t>
  </si>
  <si>
    <t>https://twitter.com/shatheflash</t>
  </si>
  <si>
    <t>https://twitter.com/oceanmeetssky</t>
  </si>
  <si>
    <t>https://twitter.com/ayamxomusic</t>
  </si>
  <si>
    <t>https://twitter.com/soulmatecamilas</t>
  </si>
  <si>
    <t>https://twitter.com/camila_cabello</t>
  </si>
  <si>
    <t>https://twitter.com/findukarla</t>
  </si>
  <si>
    <t>https://twitter.com/haleighhamad</t>
  </si>
  <si>
    <t>https://twitter.com/dsamsavage</t>
  </si>
  <si>
    <t>https://twitter.com/caseydeidrick</t>
  </si>
  <si>
    <t>https://twitter.com/eveinlove_</t>
  </si>
  <si>
    <t>https://twitter.com/dvmnitsq</t>
  </si>
  <si>
    <t>https://twitter.com/nala_jane</t>
  </si>
  <si>
    <t>https://twitter.com/tvbingequeen</t>
  </si>
  <si>
    <t>https://twitter.com/charvettebey</t>
  </si>
  <si>
    <t>https://twitter.com/madeleinebaran</t>
  </si>
  <si>
    <t>https://twitter.com/cmndrlex</t>
  </si>
  <si>
    <t>https://twitter.com/lucklee91</t>
  </si>
  <si>
    <t>https://twitter.com/hannasheehan</t>
  </si>
  <si>
    <t>https://twitter.com/coreyconsulting</t>
  </si>
  <si>
    <t>https://twitter.com/tvline</t>
  </si>
  <si>
    <t>https://twitter.com/deyon_bell</t>
  </si>
  <si>
    <t>https://twitter.com/nh_felicia</t>
  </si>
  <si>
    <t>https://twitter.com/elocatchtnawwe</t>
  </si>
  <si>
    <t>https://twitter.com/realizurworthit</t>
  </si>
  <si>
    <t>https://twitter.com/vtep_tf1</t>
  </si>
  <si>
    <t>https://twitter.com/marcoplaisir</t>
  </si>
  <si>
    <t>https://twitter.com/maty_mbp</t>
  </si>
  <si>
    <t>https://twitter.com/ilove3m</t>
  </si>
  <si>
    <t>https://twitter.com/arthur_officiel</t>
  </si>
  <si>
    <t>https://twitter.com/victorartus</t>
  </si>
  <si>
    <t>https://twitter.com/_lauko_</t>
  </si>
  <si>
    <t>https://twitter.com/b3raan</t>
  </si>
  <si>
    <t>https://twitter.com/kameronhurley</t>
  </si>
  <si>
    <t>https://twitter.com/thisisspiffy</t>
  </si>
  <si>
    <t>https://twitter.com/sardigior</t>
  </si>
  <si>
    <t>https://twitter.com/torchofgod</t>
  </si>
  <si>
    <t>https://twitter.com/real_kamalsingh</t>
  </si>
  <si>
    <t>https://twitter.com/uknowe</t>
  </si>
  <si>
    <t>https://twitter.com/theluecrew</t>
  </si>
  <si>
    <t>https://twitter.com/hannahnaugle</t>
  </si>
  <si>
    <t>https://twitter.com/juniormint73</t>
  </si>
  <si>
    <t>https://twitter.com/kokomothegreat</t>
  </si>
  <si>
    <t>https://twitter.com/getmonifugitive</t>
  </si>
  <si>
    <t>https://twitter.com/sharmutaaff</t>
  </si>
  <si>
    <t>https://twitter.com/_justjens_</t>
  </si>
  <si>
    <t>https://twitter.com/towerofsauer</t>
  </si>
  <si>
    <t>https://twitter.com/ash_so_phat</t>
  </si>
  <si>
    <t>https://twitter.com/calmviolets</t>
  </si>
  <si>
    <t>https://twitter.com/cocoluvsball</t>
  </si>
  <si>
    <t>https://twitter.com/notuhura</t>
  </si>
  <si>
    <t>https://twitter.com/bravebird131</t>
  </si>
  <si>
    <t>https://twitter.com/djhinds_</t>
  </si>
  <si>
    <t>https://twitter.com/curranpatrick33</t>
  </si>
  <si>
    <t>https://twitter.com/booksavor</t>
  </si>
  <si>
    <t>https://twitter.com/hyoungdeer12</t>
  </si>
  <si>
    <t>https://twitter.com/marissawoodber2</t>
  </si>
  <si>
    <t>https://twitter.com/blaqdahlia85</t>
  </si>
  <si>
    <t>https://twitter.com/lowercase_ryan</t>
  </si>
  <si>
    <t>https://twitter.com/eddy_kane</t>
  </si>
  <si>
    <t>https://twitter.com/lala3369</t>
  </si>
  <si>
    <t>https://twitter.com/ladybirdosprey</t>
  </si>
  <si>
    <t>https://twitter.com/kararbrown</t>
  </si>
  <si>
    <t>https://twitter.com/nylaelise22</t>
  </si>
  <si>
    <t>https://twitter.com/tylerdwarrior</t>
  </si>
  <si>
    <t>https://twitter.com/samanglore</t>
  </si>
  <si>
    <t>https://twitter.com/hartwigschafer</t>
  </si>
  <si>
    <t>https://twitter.com/wbg_energy</t>
  </si>
  <si>
    <t>https://twitter.com/wbg_climate</t>
  </si>
  <si>
    <t>https://twitter.com/majorleaguebtch</t>
  </si>
  <si>
    <t>https://twitter.com/bradyhardin</t>
  </si>
  <si>
    <t>https://twitter.com/francoise__4</t>
  </si>
  <si>
    <t>https://twitter.com/blamemarii_</t>
  </si>
  <si>
    <t>https://twitter.com/lee35418139</t>
  </si>
  <si>
    <t>https://twitter.com/laurendawnfox29</t>
  </si>
  <si>
    <t>https://twitter.com/fox29philly</t>
  </si>
  <si>
    <t>https://twitter.com/queenlyslys</t>
  </si>
  <si>
    <t>https://twitter.com/quintessentelle</t>
  </si>
  <si>
    <t>https://twitter.com/korrinelovesyou</t>
  </si>
  <si>
    <t>https://twitter.com/cwinthedark</t>
  </si>
  <si>
    <t>https://twitter.com/jagsgirl904</t>
  </si>
  <si>
    <t>https://twitter.com/xalexudinovx</t>
  </si>
  <si>
    <t>https://twitter.com/metroadlib</t>
  </si>
  <si>
    <t>https://twitter.com/filmnoirgrrrl</t>
  </si>
  <si>
    <t>https://twitter.com/justamber19</t>
  </si>
  <si>
    <t>https://twitter.com/_andrenaa</t>
  </si>
  <si>
    <t>https://twitter.com/tiiffanyo</t>
  </si>
  <si>
    <t>https://twitter.com/atlgeekdesigns</t>
  </si>
  <si>
    <t>https://twitter.com/collins90217438</t>
  </si>
  <si>
    <t>https://twitter.com/_ashleymaria_</t>
  </si>
  <si>
    <t>https://twitter.com/itsqueennono</t>
  </si>
  <si>
    <t>https://twitter.com/mujerduff</t>
  </si>
  <si>
    <t>https://twitter.com/netflixlat</t>
  </si>
  <si>
    <t>https://twitter.com/26_jessiii</t>
  </si>
  <si>
    <t>https://twitter.com/vronix</t>
  </si>
  <si>
    <t>https://twitter.com/dextergraythc</t>
  </si>
  <si>
    <t>https://twitter.com/beezybee592</t>
  </si>
  <si>
    <t>https://twitter.com/jwale7</t>
  </si>
  <si>
    <t>https://twitter.com/richsommer</t>
  </si>
  <si>
    <t>https://twitter.com/popsreviews</t>
  </si>
  <si>
    <t>https://twitter.com/benjie_rigby</t>
  </si>
  <si>
    <t>https://twitter.com/xtremerebel15</t>
  </si>
  <si>
    <t>https://twitter.com/lelligotpurple</t>
  </si>
  <si>
    <t>https://twitter.com/odilaisabella</t>
  </si>
  <si>
    <t>https://twitter.com/samanthaprez14</t>
  </si>
  <si>
    <t>https://twitter.com/morrellfishing</t>
  </si>
  <si>
    <t>https://twitter.com/gayxalien</t>
  </si>
  <si>
    <t>https://twitter.com/kestonjohn</t>
  </si>
  <si>
    <t>https://twitter.com/clairetastic</t>
  </si>
  <si>
    <t>https://twitter.com/thefienprint</t>
  </si>
  <si>
    <t>https://twitter.com/asiatique_19</t>
  </si>
  <si>
    <t>https://twitter.com/hollykategfe</t>
  </si>
  <si>
    <t>https://twitter.com/254mochacharlie</t>
  </si>
  <si>
    <t>https://twitter.com/greglaswell</t>
  </si>
  <si>
    <t>https://twitter.com/mirandaloakley</t>
  </si>
  <si>
    <t>https://twitter.com/lovelikeelena</t>
  </si>
  <si>
    <t>https://twitter.com/ejauthentic</t>
  </si>
  <si>
    <t>https://twitter.com/xnvyx</t>
  </si>
  <si>
    <t>https://twitter.com/ioyg</t>
  </si>
  <si>
    <t>https://twitter.com/musiccitymel</t>
  </si>
  <si>
    <t>https://twitter.com/morganizzm</t>
  </si>
  <si>
    <t>https://twitter.com/carmenspider</t>
  </si>
  <si>
    <t>https://twitter.com/amanda_mielke7</t>
  </si>
  <si>
    <t>https://twitter.com/notwhatchathink</t>
  </si>
  <si>
    <t>https://twitter.com/zanrene85</t>
  </si>
  <si>
    <t>https://twitter.com/mrs_tempa</t>
  </si>
  <si>
    <t>https://twitter.com/_oreyau</t>
  </si>
  <si>
    <t>https://twitter.com/supremeanita</t>
  </si>
  <si>
    <t>https://twitter.com/amberrjoyy</t>
  </si>
  <si>
    <t>https://twitter.com/sailorgainz18</t>
  </si>
  <si>
    <t>https://twitter.com/rashadheyward</t>
  </si>
  <si>
    <t>https://twitter.com/chl0bird</t>
  </si>
  <si>
    <t>https://twitter.com/clean4uth</t>
  </si>
  <si>
    <t>https://twitter.com/joemungel1977</t>
  </si>
  <si>
    <t>https://twitter.com/amwinnie</t>
  </si>
  <si>
    <t>https://twitter.com/foxienow</t>
  </si>
  <si>
    <t>https://twitter.com/ianbremmer</t>
  </si>
  <si>
    <t>https://twitter.com/melyndakay</t>
  </si>
  <si>
    <t>https://twitter.com/stefveronicaaa</t>
  </si>
  <si>
    <t>https://twitter.com/skinnydiva</t>
  </si>
  <si>
    <t>https://twitter.com/whoa_nelly1016</t>
  </si>
  <si>
    <t>https://twitter.com/0hbetave</t>
  </si>
  <si>
    <t>https://twitter.com/abrahamswee</t>
  </si>
  <si>
    <t>https://twitter.com/xochantelle___</t>
  </si>
  <si>
    <t>https://twitter.com/htowntreasure</t>
  </si>
  <si>
    <t>https://twitter.com/atari_jones</t>
  </si>
  <si>
    <t>https://twitter.com/zoee_tamara</t>
  </si>
  <si>
    <t>https://twitter.com/rvt01</t>
  </si>
  <si>
    <t>https://twitter.com/kierstincheer</t>
  </si>
  <si>
    <t>https://twitter.com/tyradanks</t>
  </si>
  <si>
    <t>https://twitter.com/ilovequeenb</t>
  </si>
  <si>
    <t>https://twitter.com/sincerelygrlmil</t>
  </si>
  <si>
    <t>https://twitter.com/jredrod82</t>
  </si>
  <si>
    <t>https://twitter.com/jaemyers18</t>
  </si>
  <si>
    <t>https://twitter.com/dawanahug</t>
  </si>
  <si>
    <t>https://twitter.com/sunshine_831</t>
  </si>
  <si>
    <t>https://twitter.com/jazizq</t>
  </si>
  <si>
    <t>https://twitter.com/yaameaan</t>
  </si>
  <si>
    <t>https://twitter.com/mightyduckz_</t>
  </si>
  <si>
    <t>https://twitter.com/cam1ine</t>
  </si>
  <si>
    <t>https://twitter.com/adoringlib</t>
  </si>
  <si>
    <t>https://twitter.com/thiskg</t>
  </si>
  <si>
    <t>https://twitter.com/shedonavan</t>
  </si>
  <si>
    <t>https://twitter.com/natertaters59</t>
  </si>
  <si>
    <t>https://twitter.com/hellcat7391</t>
  </si>
  <si>
    <t>https://twitter.com/izzyy_n</t>
  </si>
  <si>
    <t>https://twitter.com/rainbowlover25</t>
  </si>
  <si>
    <t>https://twitter.com/topnotchc_</t>
  </si>
  <si>
    <t>https://twitter.com/x0sunshine</t>
  </si>
  <si>
    <t>https://twitter.com/lawyergal1908</t>
  </si>
  <si>
    <t>https://twitter.com/jadajay79</t>
  </si>
  <si>
    <t>https://twitter.com/somaya_reece</t>
  </si>
  <si>
    <t>https://twitter.com/poshbash_</t>
  </si>
  <si>
    <t>https://twitter.com/theupsidess</t>
  </si>
  <si>
    <t>https://twitter.com/scottgruenwald</t>
  </si>
  <si>
    <t>https://twitter.com/mr_218</t>
  </si>
  <si>
    <t>https://twitter.com/jo2u</t>
  </si>
  <si>
    <t>https://twitter.com/bangbangoregous</t>
  </si>
  <si>
    <t>https://twitter.com/stephenfax</t>
  </si>
  <si>
    <t>https://twitter.com/calderdalecol</t>
  </si>
  <si>
    <t>https://twitter.com/inspiresfcentre</t>
  </si>
  <si>
    <t>https://twitter.com/scottmurrell85</t>
  </si>
  <si>
    <t>https://twitter.com/halifax_rlfc</t>
  </si>
  <si>
    <t>https://twitter.com/pramodkadam6740</t>
  </si>
  <si>
    <t>https://twitter.com/reecyru</t>
  </si>
  <si>
    <t>https://twitter.com/caio_fellps</t>
  </si>
  <si>
    <t>https://twitter.com/rebjefwill_j</t>
  </si>
  <si>
    <t>https://twitter.com/bob007me</t>
  </si>
  <si>
    <t>https://twitter.com/faux_naturale</t>
  </si>
  <si>
    <t>https://twitter.com/bellaandthecity</t>
  </si>
  <si>
    <t>https://twitter.com/ilikesnacks4</t>
  </si>
  <si>
    <t>https://twitter.com/yo_datd_ray</t>
  </si>
  <si>
    <t>https://twitter.com/hill_gonzz</t>
  </si>
  <si>
    <t>https://twitter.com/kryztyna_de_vil</t>
  </si>
  <si>
    <t>https://twitter.com/luvaries23</t>
  </si>
  <si>
    <t>https://twitter.com/ibodyybitches</t>
  </si>
  <si>
    <t>https://twitter.com/memej99</t>
  </si>
  <si>
    <t>https://twitter.com/soap_hub</t>
  </si>
  <si>
    <t>https://twitter.com/mrbpatkins</t>
  </si>
  <si>
    <t>https://twitter.com/carahunterbooks</t>
  </si>
  <si>
    <t>https://twitter.com/northeastadvgrl</t>
  </si>
  <si>
    <t>https://twitter.com/jennife11698819</t>
  </si>
  <si>
    <t>https://twitter.com/zada_chavez2</t>
  </si>
  <si>
    <t>https://twitter.com/love_ya306</t>
  </si>
  <si>
    <t>https://twitter.com/bonganigiraffe</t>
  </si>
  <si>
    <t>https://twitter.com/asianclock</t>
  </si>
  <si>
    <t>https://twitter.com/dwarteee</t>
  </si>
  <si>
    <t>https://twitter.com/lifeisbellarke</t>
  </si>
  <si>
    <t>https://twitter.com/jasmnsnt</t>
  </si>
  <si>
    <t>https://twitter.com/joannesconcerts</t>
  </si>
  <si>
    <t>https://twitter.com/spivey_90</t>
  </si>
  <si>
    <t>https://twitter.com/twiggy_slim</t>
  </si>
  <si>
    <t>https://twitter.com/sf_jenn</t>
  </si>
  <si>
    <t>https://twitter.com/dmbkspc</t>
  </si>
  <si>
    <t>https://twitter.com/rbiddle1</t>
  </si>
  <si>
    <t>https://twitter.com/janetjackson</t>
  </si>
  <si>
    <t>https://twitter.com/lisalisall77</t>
  </si>
  <si>
    <t>https://twitter.com/thedeans_list</t>
  </si>
  <si>
    <t>https://twitter.com/mandapandaaf</t>
  </si>
  <si>
    <t>https://twitter.com/thedauntingnerd</t>
  </si>
  <si>
    <t>https://twitter.com/sophiiacamii</t>
  </si>
  <si>
    <t>https://twitter.com/obeyamadeus</t>
  </si>
  <si>
    <t>https://twitter.com/leesalove</t>
  </si>
  <si>
    <t>https://twitter.com/dancinggsw</t>
  </si>
  <si>
    <t>https://twitter.com/heavenlynurse18</t>
  </si>
  <si>
    <t>https://twitter.com/allhailnaki</t>
  </si>
  <si>
    <t>https://twitter.com/controlcabeiio</t>
  </si>
  <si>
    <t>https://twitter.com/whyme8488</t>
  </si>
  <si>
    <t>https://twitter.com/itsjohnnydee</t>
  </si>
  <si>
    <t>https://twitter.com/topnotchlady06</t>
  </si>
  <si>
    <t>https://twitter.com/nnaynattirb</t>
  </si>
  <si>
    <t>https://twitter.com/torilovesyoouu</t>
  </si>
  <si>
    <t>https://twitter.com/goochambers</t>
  </si>
  <si>
    <t>https://twitter.com/kissmydopexoxo</t>
  </si>
  <si>
    <t>https://twitter.com/lovin_lamyrah</t>
  </si>
  <si>
    <t>https://twitter.com/tv2488</t>
  </si>
  <si>
    <t>https://twitter.com/iamkingbeech</t>
  </si>
  <si>
    <t>https://twitter.com/_petagayle</t>
  </si>
  <si>
    <t>https://twitter.com/markusfreemanus</t>
  </si>
  <si>
    <t>https://twitter.com/xtinfreemanus</t>
  </si>
  <si>
    <t>https://twitter.com/zazabethmeow</t>
  </si>
  <si>
    <t>https://twitter.com/itsfessy</t>
  </si>
  <si>
    <t>https://twitter.com/joeyjoisey</t>
  </si>
  <si>
    <t>https://twitter.com/indyanna63</t>
  </si>
  <si>
    <t>https://twitter.com/jeasusan</t>
  </si>
  <si>
    <t>https://twitter.com/realchrised</t>
  </si>
  <si>
    <t>https://twitter.com/starmediaguy</t>
  </si>
  <si>
    <t>https://twitter.com/ts1989isqueen</t>
  </si>
  <si>
    <t>https://twitter.com/bellamyybreak</t>
  </si>
  <si>
    <t>https://twitter.com/sandeekim</t>
  </si>
  <si>
    <t>https://twitter.com/risboyrock</t>
  </si>
  <si>
    <t>https://twitter.com/relkay</t>
  </si>
  <si>
    <t>https://twitter.com/mollybofficial</t>
  </si>
  <si>
    <t>https://twitter.com/heystephen7</t>
  </si>
  <si>
    <t>https://twitter.com/surroundvision</t>
  </si>
  <si>
    <t>https://twitter.com/sierraismistx</t>
  </si>
  <si>
    <t>https://twitter.com/heartofhannah1</t>
  </si>
  <si>
    <t>https://twitter.com/peacelovechai</t>
  </si>
  <si>
    <t>https://twitter.com/slishaacott18</t>
  </si>
  <si>
    <t>https://twitter.com/rachellebeaudoi</t>
  </si>
  <si>
    <t>https://twitter.com/alexandrapark1</t>
  </si>
  <si>
    <t>https://twitter.com/marleighbadass</t>
  </si>
  <si>
    <t>https://twitter.com/kyledoesntswim</t>
  </si>
  <si>
    <t>https://twitter.com/purgatoryarcheo</t>
  </si>
  <si>
    <t>https://twitter.com/mrandamiller517</t>
  </si>
  <si>
    <t>https://twitter.com/twonoseringcait</t>
  </si>
  <si>
    <t>https://twitter.com/_dulceeangel</t>
  </si>
  <si>
    <t>https://twitter.com/leanaholicmia</t>
  </si>
  <si>
    <t>https://twitter.com/brufff22</t>
  </si>
  <si>
    <t>https://twitter.com/_hebrewbarbie</t>
  </si>
  <si>
    <t>https://twitter.com/binayshahu</t>
  </si>
  <si>
    <t>https://twitter.com/spicygrandmaa</t>
  </si>
  <si>
    <t>https://twitter.com/lishaaleeanne_</t>
  </si>
  <si>
    <t>https://twitter.com/carisadcorona</t>
  </si>
  <si>
    <t>https://twitter.com/jazmynsymone</t>
  </si>
  <si>
    <t>https://twitter.com/marieaitweets</t>
  </si>
  <si>
    <t>https://twitter.com/pianoarianabieb</t>
  </si>
  <si>
    <t>https://twitter.com/106th</t>
  </si>
  <si>
    <t>https://twitter.com/ohheydj</t>
  </si>
  <si>
    <t>https://twitter.com/burn1central</t>
  </si>
  <si>
    <t>https://twitter.com/rachel_dagen</t>
  </si>
  <si>
    <t>https://twitter.com/stevegarreanjr</t>
  </si>
  <si>
    <t>https://twitter.com/jofordccc</t>
  </si>
  <si>
    <t>https://twitter.com/noepattycakes</t>
  </si>
  <si>
    <t>https://twitter.com/bhattnaturally1</t>
  </si>
  <si>
    <t>https://twitter.com/mauriellefox2</t>
  </si>
  <si>
    <t>https://twitter.com/tshawntrusst</t>
  </si>
  <si>
    <t>https://twitter.com/astrmrtn</t>
  </si>
  <si>
    <t>https://twitter.com/lexxpettis</t>
  </si>
  <si>
    <t>https://twitter.com/stevieg_1967</t>
  </si>
  <si>
    <t>https://twitter.com/hall_nhs</t>
  </si>
  <si>
    <t>https://twitter.com/goldstone_tony</t>
  </si>
  <si>
    <t>https://twitter.com/nhs_pensions</t>
  </si>
  <si>
    <t>https://twitter.com/arsttar</t>
  </si>
  <si>
    <t>https://twitter.com/cuntosaur</t>
  </si>
  <si>
    <t>https://twitter.com/x_alexiaaa_x</t>
  </si>
  <si>
    <t>https://twitter.com/molinskidan</t>
  </si>
  <si>
    <t>https://twitter.com/hesreadt</t>
  </si>
  <si>
    <t>https://twitter.com/icyjuju</t>
  </si>
  <si>
    <t>https://twitter.com/beinseries</t>
  </si>
  <si>
    <t>https://twitter.com/applegirl125</t>
  </si>
  <si>
    <t>https://twitter.com/iam_wynona</t>
  </si>
  <si>
    <t>https://twitter.com/cymiller14</t>
  </si>
  <si>
    <t>https://twitter.com/piperitafrancy</t>
  </si>
  <si>
    <t>https://twitter.com/ozobsession9586</t>
  </si>
  <si>
    <t>https://twitter.com/van_hey1</t>
  </si>
  <si>
    <t>https://twitter.com/cspan</t>
  </si>
  <si>
    <t>https://twitter.com/coolhandlukette</t>
  </si>
  <si>
    <t>https://twitter.com/tvwatchtower</t>
  </si>
  <si>
    <t>https://twitter.com/lipprint_</t>
  </si>
  <si>
    <t>https://twitter.com/upd8fromrinz</t>
  </si>
  <si>
    <t>https://twitter.com/nickimicheaux</t>
  </si>
  <si>
    <t>https://twitter.com/jaxzyx</t>
  </si>
  <si>
    <t>https://twitter.com/yammer79</t>
  </si>
  <si>
    <t>https://twitter.com/wineandvicodin</t>
  </si>
  <si>
    <t>https://twitter.com/purplesp31</t>
  </si>
  <si>
    <t>https://twitter.com/jahnaezha2</t>
  </si>
  <si>
    <t>Directed</t>
  </si>
  <si>
    <t>Top URLs in Tweet in Entire Graph</t>
  </si>
  <si>
    <t>Entire Graph Count</t>
  </si>
  <si>
    <t>Top URLs in Tweet</t>
  </si>
  <si>
    <t>Top Domains in Tweet in Entire Graph</t>
  </si>
  <si>
    <t>Top Domains in Tweet</t>
  </si>
  <si>
    <t>Top Hashtags in Tweet in Entire Graph</t>
  </si>
  <si>
    <t>vtep</t>
  </si>
  <si>
    <t>tvtime</t>
  </si>
  <si>
    <t>strangerthings</t>
  </si>
  <si>
    <t>1x13</t>
  </si>
  <si>
    <t>1x12</t>
  </si>
  <si>
    <t>pollution</t>
  </si>
  <si>
    <t>india</t>
  </si>
  <si>
    <t>yg</t>
  </si>
  <si>
    <t>Top Hashtags in Tweet</t>
  </si>
  <si>
    <t>Top Words in Tweet in Entire Graph</t>
  </si>
  <si>
    <t>Words in Sentiment List#1: Positive</t>
  </si>
  <si>
    <t>Words in Sentiment List#2: Negative</t>
  </si>
  <si>
    <t>Words in Sentiment List#3: (Add your own word list)</t>
  </si>
  <si>
    <t>Non-categorized Words</t>
  </si>
  <si>
    <t>Total Words</t>
  </si>
  <si>
    <t>#inthedark</t>
  </si>
  <si>
    <t>season</t>
  </si>
  <si>
    <t>murphy</t>
  </si>
  <si>
    <t>s</t>
  </si>
  <si>
    <t>Top Words in Tweet</t>
  </si>
  <si>
    <t>Top Word Pairs in Tweet in Entire Graph</t>
  </si>
  <si>
    <t>#inthedark,netflix</t>
  </si>
  <si>
    <t>watching,#inthedark</t>
  </si>
  <si>
    <t>#inthedark,#netflix</t>
  </si>
  <si>
    <t>don,t</t>
  </si>
  <si>
    <t>season,1</t>
  </si>
  <si>
    <t>show,#inthedark</t>
  </si>
  <si>
    <t>season,2</t>
  </si>
  <si>
    <t>stream,free</t>
  </si>
  <si>
    <t>netflix,woohoo</t>
  </si>
  <si>
    <t>1,#inthedark</t>
  </si>
  <si>
    <t>Top Word Pairs in Tweet</t>
  </si>
  <si>
    <t>Top Replied-To in Entire Graph</t>
  </si>
  <si>
    <t>Top Mentioned in Entire Graph</t>
  </si>
  <si>
    <t>Top Replied-To in Tweet</t>
  </si>
  <si>
    <t>Top Mentioned in Tweet</t>
  </si>
  <si>
    <t>Top Tweeters in Entire Graph</t>
  </si>
  <si>
    <t>Top Tweeters</t>
  </si>
  <si>
    <t>Top URLs in Tweet by Count</t>
  </si>
  <si>
    <t>https://twitter.com/calmviolets/status/1149765757695344640 https://twitter.com/calmviolets/status/1149883376855392262</t>
  </si>
  <si>
    <t>https://tvtime.com/r/16idw https://tvtime.com/r/16hyi https://tvtime.com/r/16hhf</t>
  </si>
  <si>
    <t>Top URLs in Tweet by Salience</t>
  </si>
  <si>
    <t>Top Domains in Tweet by Count</t>
  </si>
  <si>
    <t>Top Domains in Tweet by Salience</t>
  </si>
  <si>
    <t>Top Hashtags in Tweet by Count</t>
  </si>
  <si>
    <t>inthedark dobestworkindarkness dobestworkinthenightsmiddle likethiefinthenightdressedwhite titn 7words glitterart twowords jesuschrist numberseven</t>
  </si>
  <si>
    <t>mustwatch posefx euphoria strangerthings mindhunter inthedark queensugar floridagirls loveafterlockup desusandmero</t>
  </si>
  <si>
    <t>inthedark canttrusther imnotcrying</t>
  </si>
  <si>
    <t>inthedark 1x13 1x12 tvtime 1x10 1x11 thegoodplace</t>
  </si>
  <si>
    <t>polishing dark plush animals caught film giraffe hornpolishing horns inthedark</t>
  </si>
  <si>
    <t>america muslim afghanistan sweden swedish swedishhousemafia globonews islam inthedark german</t>
  </si>
  <si>
    <t>inthedark niadontplay binge netflix</t>
  </si>
  <si>
    <t>Top Hashtags in Tweet by Salience</t>
  </si>
  <si>
    <t>canttrusther imnotcrying inthedark</t>
  </si>
  <si>
    <t>1x13 1x12 tvtime 1x10 1x11 thegoodplace inthedark</t>
  </si>
  <si>
    <t>dangit inthedark</t>
  </si>
  <si>
    <t>pretzelisanog inthedark</t>
  </si>
  <si>
    <t>netflix thecw whyidrink inthedark</t>
  </si>
  <si>
    <t>niadontplay binge netflix inthedark</t>
  </si>
  <si>
    <t>Top Words in Tweet by Count</t>
  </si>
  <si>
    <t>plot twist last episode never seen coming #inthedark</t>
  </si>
  <si>
    <t>corinneking don t know re really twitter wow snarky sarcastic</t>
  </si>
  <si>
    <t>wooooooooooooow #inthedark airing tonight wtf fuckin bootleg game thrones</t>
  </si>
  <si>
    <t>lord season 2 gone crazy #inthedark</t>
  </si>
  <si>
    <t>#inthedark very bingeable amp good</t>
  </si>
  <si>
    <t>#inthedark netflix good s watch</t>
  </si>
  <si>
    <t>food gripe #inthedark netflix max cook truck eat takeout much</t>
  </si>
  <si>
    <t>dark netflix watch #inthedark</t>
  </si>
  <si>
    <t>don t sleep #inthedark netflix im captivated perrymattfeld icon</t>
  </si>
  <si>
    <t>making plans stay bed day stream free #inthedark</t>
  </si>
  <si>
    <t>know m late party #inthedark one wittiest entertaining shows ve</t>
  </si>
  <si>
    <t>re watching #inthedark missing out great writing one better shows</t>
  </si>
  <si>
    <t>briandannelly time see people tweeting great stuff #screammtv #inthedark #insatiable</t>
  </si>
  <si>
    <t>again aren t adding #inthedark list amp binge watching know</t>
  </si>
  <si>
    <t>tryna hip hop dance star #yg #inthedark #dance #hiphop #cali</t>
  </si>
  <si>
    <t>person finds murphy annoying #inthedark</t>
  </si>
  <si>
    <t>done watching #inthedark season finale shook</t>
  </si>
  <si>
    <t>max #inthedark #netflix amp suspected narco cop tyson s dad</t>
  </si>
  <si>
    <t>swear god hate murphy #inthedark</t>
  </si>
  <si>
    <t>#castingcall thecw's #inthedark seeking #blind #visuallyimpaired male 20s early 30s</t>
  </si>
  <si>
    <t>iamtwinkiebyrd netflix yep #inthedark #sayconsengbloh</t>
  </si>
  <si>
    <t>june 2nd f w need everybody share amp hit link</t>
  </si>
  <si>
    <t>1 12 18 #9 #inthedark #5daysuntilcamila preorder here</t>
  </si>
  <si>
    <t>dsamsavage out here thinking caseydeidrick starting netflix #inthedark</t>
  </si>
  <si>
    <t>going binge watch #inthedark netflix now</t>
  </si>
  <si>
    <t>damn killed nigga tyson #inthedark</t>
  </si>
  <si>
    <t>#inthedark season need wowwwww dean worst type person nice one</t>
  </si>
  <si>
    <t>#inthedark dean t really season one gonna out jules seriously</t>
  </si>
  <si>
    <t>excellent podcast devastated learn mrs flowers passed morning #inthedark madeleinebaran</t>
  </si>
  <si>
    <t>listen last 10 minutes s2ep7 #inthedark make want set fire</t>
  </si>
  <si>
    <t>#inthedark gt jess vanessa very wrong food truck guy gonna</t>
  </si>
  <si>
    <t>#inthedark bruh season 2 going good af murphy out here</t>
  </si>
  <si>
    <t>netflix thing more offensive #inthedark 's portrayal multiple visually impaired</t>
  </si>
  <si>
    <t>doing business without advertising winking girl dark know nobody steuart</t>
  </si>
  <si>
    <t>#inthedark star perrymattfeld weighs reasons renewal throws dog pretzel bone</t>
  </si>
  <si>
    <t>loving #inthedark netflix</t>
  </si>
  <si>
    <t>j'adore le #inthedark ça fait des scènes vraiment très drôle</t>
  </si>
  <si>
    <t>#inthedark vraiment mon pref dans vtep_tf1</t>
  </si>
  <si>
    <t>j'adore le #inthedark #vtep</t>
  </si>
  <si>
    <t>ils sont malades #inthedark #vtep</t>
  </si>
  <si>
    <t>#inthedark ça fait longtemps mon épreuve préférée #vtep victorartus en</t>
  </si>
  <si>
    <t>vraiment de #inthedark dans vtep_tf1 c'est la pépite ma soirée</t>
  </si>
  <si>
    <t>jpp de victorartus #inthedark #vtep</t>
  </si>
  <si>
    <t>#inthedark crime life much wait pretzel come first credits know</t>
  </si>
  <si>
    <t>watching #inthedark friends sometimes netflix algorithm gets</t>
  </si>
  <si>
    <t>ok love pretzel #inthedark</t>
  </si>
  <si>
    <t>#inthedark #dobestworkindarkness #dobestworkinthenightsmiddle #likethiefinthenightdressedwhite #titn #7words #glitterart #twowords #jesuschrist #numberseven</t>
  </si>
  <si>
    <t>never saw blindness close love murphy #inthedark</t>
  </si>
  <si>
    <t>netflix lue crew #mustwatch list 1 #posefx 2 #euphoria hbo</t>
  </si>
  <si>
    <t>#inthedark netflix again welcome</t>
  </si>
  <si>
    <t>kokomothegreat start watching #inthedark netflix good</t>
  </si>
  <si>
    <t>need bitch benz ford focus #inthedark</t>
  </si>
  <si>
    <t>watching #inthedark m wondering homegirl confusing wide ass negro noses</t>
  </si>
  <si>
    <t>cop #inthedark towerofsauer oh sorry tv show dramedy blind woman</t>
  </si>
  <si>
    <t>finished #inthedark sheesh show wild need know renewed another season</t>
  </si>
  <si>
    <t>#inthedark oops shit using wrong hashtag</t>
  </si>
  <si>
    <t>m really enjoying show #inthedark</t>
  </si>
  <si>
    <t>oh #inthedark way jaw floor watching blind woman service dog</t>
  </si>
  <si>
    <t>consent scene #inthedark best fucking thing s exactly go especially</t>
  </si>
  <si>
    <t>murphy bitch sorry redeeming qualities god buffet scene raging course</t>
  </si>
  <si>
    <t>show one talking deserves watching #inthedark im still episode 6</t>
  </si>
  <si>
    <t>s amp liking #1 #2 distracted murphy perfect hair wondering</t>
  </si>
  <si>
    <t>#inthedark poor pretzel knew along tf um comfortably around without</t>
  </si>
  <si>
    <t>m ready season two dark netflix watch #inthedark</t>
  </si>
  <si>
    <t>#inthedark netflix love season dark finished binging loved ugghhh now</t>
  </si>
  <si>
    <t>stunned emotionally invested #inthedark</t>
  </si>
  <si>
    <t>binge watched dark netflix bad ass #inthedark #netflix</t>
  </si>
  <si>
    <t>love finished binging netflix #inthedark loved ugghhh now wait year</t>
  </si>
  <si>
    <t>#inthedark kararbrown writing staff fantastic maria really buy condoms murphy</t>
  </si>
  <si>
    <t>season #inthedark amp idc finished entire first netflix wow amazing</t>
  </si>
  <si>
    <t>season amp finished entire first #inthedark netflix wow amazing full</t>
  </si>
  <si>
    <t>air #pollution coal powered plants contributed 82 900 deaths #india</t>
  </si>
  <si>
    <t>great show thecw one #inthedark starring perry mattfeld seen ads</t>
  </si>
  <si>
    <t>show watch #inthedark netflix cw started whim looked borderline bonkers</t>
  </si>
  <si>
    <t>de en train regarder le replay #vtep victorartus dans #inthedark</t>
  </si>
  <si>
    <t>yesssss #inthedark</t>
  </si>
  <si>
    <t>anything happens pretzel complete wreck #inthedark</t>
  </si>
  <si>
    <t>dark dealing power outage fox29philly manhole fire explosion waiting out</t>
  </si>
  <si>
    <t>ve watching #inthedark last night s really good</t>
  </si>
  <si>
    <t>bruh accuracy #inthedark</t>
  </si>
  <si>
    <t>made impact thank watching season #inthedark stream free tomorrow cw</t>
  </si>
  <si>
    <t>#inthedark stream free season back beginning making plans stay bed</t>
  </si>
  <si>
    <t>blessing timeline absolutely stunning art season 1 #inthedark now netflix</t>
  </si>
  <si>
    <t>#inthedark s dean murphy don t nia jess ve suspected</t>
  </si>
  <si>
    <t>dean pretending clean innocent s dirty cop twist didn t</t>
  </si>
  <si>
    <t>dude shows #netflix omg watch #inthedark</t>
  </si>
  <si>
    <t>emotional rollercoaster show #inthedark #1x11</t>
  </si>
  <si>
    <t>#inthedark m show #1x13 s #1x12 t finished watching dark</t>
  </si>
  <si>
    <t>#inthedark fire</t>
  </si>
  <si>
    <t>hola netflixlat falta mucho para que pongan #inthedark</t>
  </si>
  <si>
    <t>dark such good show really love #inthedark</t>
  </si>
  <si>
    <t>dark soo good watched again lol #inthedark</t>
  </si>
  <si>
    <t>sat foster care 2 years babygirl cuz nobody wanted brotherman</t>
  </si>
  <si>
    <t>fuck dean #inthedark</t>
  </si>
  <si>
    <t>kind obsessed #inthedark one new favorite shows cwinthedark perrymattfeld caseydeidrick</t>
  </si>
  <si>
    <t>season #inthedark 1 netflix perrymattfeld blind bitchy heroine spectacular plot</t>
  </si>
  <si>
    <t>feel pain somebody call #inthedark try make world believe didn</t>
  </si>
  <si>
    <t>t trains know m late one thing don aren even</t>
  </si>
  <si>
    <t>sábado con ese de samantha se la sabritas #sabado #sabadosad</t>
  </si>
  <si>
    <t>warned person rigged #boat #fired shortly thereafter take heart anchor</t>
  </si>
  <si>
    <t>started #inthedark netflix already love murphy much</t>
  </si>
  <si>
    <t>m watching #inthedark sorry thefienprint</t>
  </si>
  <si>
    <t>watching #inthedark dipping multigrain bread balsamic vinaigrette day long</t>
  </si>
  <si>
    <t>getting binging #inthedark #netflix today greglaswell s #girlsjustwanttohavefun cover starts</t>
  </si>
  <si>
    <t>thoughts episode know wicked behind #inthedark 10 up now</t>
  </si>
  <si>
    <t>y need watch #inthedark netflix</t>
  </si>
  <si>
    <t>wonder re gonna make another season #inthedark</t>
  </si>
  <si>
    <t>dark one away 1 7 thecw cwinthedark #inthedark #tvtime #excellent</t>
  </si>
  <si>
    <t>finished #inthedark #netflix morganizzm felix awkward precious adorable protected costs</t>
  </si>
  <si>
    <t>currently watching #inthedark netflix s power amp nurse jackie baby</t>
  </si>
  <si>
    <t>currently binging #inthedark netflix</t>
  </si>
  <si>
    <t>#inthedark netflix far good</t>
  </si>
  <si>
    <t>netflix chilling here few recommendations #extremeengagement #blackprivilege #pointblank #charmed #familyreunion</t>
  </si>
  <si>
    <t>#inthedark #netflix good somebody needs remind murphy character blind looks</t>
  </si>
  <si>
    <t>time go netflix find show whole three episodes ahead left</t>
  </si>
  <si>
    <t>#inthedark good sheesh</t>
  </si>
  <si>
    <t>#inthedark awesome soundtrack</t>
  </si>
  <si>
    <t>wild show #inthedark</t>
  </si>
  <si>
    <t>s #inthedark cwinthedark chl0bird actually cw show yes gooooodd sailorgainz18</t>
  </si>
  <si>
    <t>new further 25 minutes second episode #inthedark netflix series amp</t>
  </si>
  <si>
    <t>#inthedark never read twitter before u done bingeing #dangit fantastic</t>
  </si>
  <si>
    <t>wow s power outage nyc tonight #nycpoweroutage #conedison #saturdaynight #inthedark</t>
  </si>
  <si>
    <t>started watching #inthedark misled believing comedy laugh draws causes two</t>
  </si>
  <si>
    <t>ianbremmer open borders cities take care problem refuse themselves don</t>
  </si>
  <si>
    <t>#inthedark #netflix worst acting ve seen quite time</t>
  </si>
  <si>
    <t>#inthedark murphy definitely took turn fine fuck much better fit</t>
  </si>
  <si>
    <t>watching #inthedark netflix s pretty good</t>
  </si>
  <si>
    <t>#inthedark yea murphy's character spoiled brat passed annoying thought liked</t>
  </si>
  <si>
    <t>#inthedark gay rowing out here bird box thought sex man</t>
  </si>
  <si>
    <t>course pick weekend new york suffers massive blackout #inthedark #nycblackout</t>
  </si>
  <si>
    <t>blind #inthedark imagine being getting much dick ugh mind s</t>
  </si>
  <si>
    <t>dean #inthedark please darnell s murphy such complicated character</t>
  </si>
  <si>
    <t>#inthedark atari_jones</t>
  </si>
  <si>
    <t>#billysquier #inthedark #nyc #lilleejean</t>
  </si>
  <si>
    <t>#inthedark rewatching bestie again aren t adding list amp binge</t>
  </si>
  <si>
    <t>#inthedark good season watching netflix first eps pretty far feel</t>
  </si>
  <si>
    <t>season finished #inthedark netflix amp t 10 entire first wow</t>
  </si>
  <si>
    <t>caseydeidrick omg binged dark amazing show now crush max #netflix</t>
  </si>
  <si>
    <t>#inthedark episode blessing timeline absolutely stunning art season 1 now</t>
  </si>
  <si>
    <t>#inthedark netflix omg musiccitymel nope ending oh snap pretzel real</t>
  </si>
  <si>
    <t>season #inthedark netflix amp finished entire first wow amazing full</t>
  </si>
  <si>
    <t>#netflix snapped again amazing fucking show #inthedark</t>
  </si>
  <si>
    <t>#inthedark actually really good murphy fine hell s lol</t>
  </si>
  <si>
    <t>r eating n e m #inthedark</t>
  </si>
  <si>
    <t>finished #inthedark omg see coming</t>
  </si>
  <si>
    <t>#inthedark amazing</t>
  </si>
  <si>
    <t>amp started watching #inthedark loving murphy such great character cast</t>
  </si>
  <si>
    <t>lesbian straight friend #inthedark #netflix go breakfast one night stand</t>
  </si>
  <si>
    <t>#inthedark netflix soooo good guys watch</t>
  </si>
  <si>
    <t>haven t watched #inthedark check out</t>
  </si>
  <si>
    <t>day show bad gonna binge watching vision boarding kinda #niksen</t>
  </si>
  <si>
    <t>netflix series #inthedark watching somaya_reece check out m called really</t>
  </si>
  <si>
    <t>y watched #inthedark netflix s great show incredible plot interesting</t>
  </si>
  <si>
    <t>love murphy mason #inthedark #netflix</t>
  </si>
  <si>
    <t>didn t kidnap murphy commandeered service dog #inthedark</t>
  </si>
  <si>
    <t>netflix killing usual new favorites #inthedark #blownaway incredibly bingeable viewing</t>
  </si>
  <si>
    <t>sex #inthedark murphy fucking savage don t mean anything uses</t>
  </si>
  <si>
    <t>halifax_rlfc scottmurrell85 inspiresfcentre calderdalecol team #inthedark</t>
  </si>
  <si>
    <t>selfishness disregard woman disgusting supposed funny #inthedark</t>
  </si>
  <si>
    <t>de acabei assistir ao s01e09 dark 2019 #inthedark #tvtime</t>
  </si>
  <si>
    <t>clips hair ummm wrong borrow orchid butterfly plant big tomatoes</t>
  </si>
  <si>
    <t>t #inthedark tell written don netflix thecw supposed poorly drama</t>
  </si>
  <si>
    <t>trying find opinions #inthedark actual people blind apparently netflix make</t>
  </si>
  <si>
    <t>dark such good show 2 days m already 5th episode</t>
  </si>
  <si>
    <t>dark netflix good #inthedark</t>
  </si>
  <si>
    <t>season #inthedark netflix amp good finished entire first wow amazing</t>
  </si>
  <si>
    <t>want call idk don t know anyone s number one</t>
  </si>
  <si>
    <t>oh jess #inthedark</t>
  </si>
  <si>
    <t>gonna show really happened tyson #inthedark</t>
  </si>
  <si>
    <t>murphy getting nerves #inthedark</t>
  </si>
  <si>
    <t>still very hot chad hey soap_hub started watching dark amp</t>
  </si>
  <si>
    <t>finished #closetohome carahunterbooks first book holiday start #inthedark tomorrow hope</t>
  </si>
  <si>
    <t>everyone needs #inthedark</t>
  </si>
  <si>
    <t>yg brazy #trendingnow #trending #brazy #yg #inthedark</t>
  </si>
  <si>
    <t>#17 #polishing #dark bongani miles julian sketch funny #plush videos</t>
  </si>
  <si>
    <t>finished #inthedark last night way tyson died much darker expected</t>
  </si>
  <si>
    <t>#inthedark wow holy fucking shit murphy telling max don t</t>
  </si>
  <si>
    <t>jules re goin rogue #inthedark</t>
  </si>
  <si>
    <t>#inthedark episode 6 definitely tear jerker show low key depressing</t>
  </si>
  <si>
    <t>hooked #inthedark</t>
  </si>
  <si>
    <t>hate m watching show character love turns out bad guy</t>
  </si>
  <si>
    <t>playlist lisalisall77 #featuring #cultjam behind eyes #bside janetjackson #fourthgrade1985 #hyperkids</t>
  </si>
  <si>
    <t>#inthedark watching finale show really pissed hope second season actually</t>
  </si>
  <si>
    <t>s love netflix show #inthedark feel twist coming won t</t>
  </si>
  <si>
    <t>jess gay totally ship felix #inthedark</t>
  </si>
  <si>
    <t>#inthedark dean ew week pretending clean innocent s dirty cop</t>
  </si>
  <si>
    <t>patty mattfeld looks lot jennifer aniston s driving crazy #inthedark</t>
  </si>
  <si>
    <t>starting #inthedark casey deidrick</t>
  </si>
  <si>
    <t>still long way go #inthedark renewed season 2</t>
  </si>
  <si>
    <t>s amp #inthedark detective screwing darnell annoying girl even cute</t>
  </si>
  <si>
    <t>wasn t sure cwinthedark period moment m show murphy such</t>
  </si>
  <si>
    <t>#inthedark #girlfriendplease</t>
  </si>
  <si>
    <t>tyson murphy s relationship flashbacks killing #inthedark</t>
  </si>
  <si>
    <t>#inthedark netflix watch series #netflix</t>
  </si>
  <si>
    <t>#inthedark blind blessing timeline absolutely stunning art season 1 now</t>
  </si>
  <si>
    <t>#inthedark needs audio description netflix sucks see show lacking area</t>
  </si>
  <si>
    <t>tyson alive #inthedark</t>
  </si>
  <si>
    <t>cwinthedark anybody know happened pretzel end season 1 #inthedark</t>
  </si>
  <si>
    <t>show #inthedark everything cooking lunch watching</t>
  </si>
  <si>
    <t>#inthedark murphy s max jess tyson t die now up</t>
  </si>
  <si>
    <t>#inthedark best show binge #strangerthings</t>
  </si>
  <si>
    <t>set dad up prostitue hahahahahahahahahah #inthedark</t>
  </si>
  <si>
    <t>#inthedark trending holy crap billy squire making comeback alas</t>
  </si>
  <si>
    <t>murphy loving #inthedark netflix jess felix max even darnell love</t>
  </si>
  <si>
    <t>good lover calls out oh mommy certain moment #inthedark</t>
  </si>
  <si>
    <t>y need watch #inthedark soo clever</t>
  </si>
  <si>
    <t>#inthedark interesting #tv show kinda</t>
  </si>
  <si>
    <t>show new netflix #inthedark thecw oh gosh m obsessed soooo</t>
  </si>
  <si>
    <t>want netflix #inthedark holy main character beyond insane obnoxious</t>
  </si>
  <si>
    <t>#inthedark netflix</t>
  </si>
  <si>
    <t>#inthedark mollybofficial watch netflix haven t already s good new</t>
  </si>
  <si>
    <t>truly #inthedark best show season comedy hilarious mystery ends twist</t>
  </si>
  <si>
    <t>#inthedark gave until ep4 11min left t even finish working</t>
  </si>
  <si>
    <t>#inthedark masterpiece hands down excellent show honestly cant wait season</t>
  </si>
  <si>
    <t>#inthedark up chelsea saying dean one good ones gonna finish</t>
  </si>
  <si>
    <t>season m #inthedark done two officially hooked netflix already one</t>
  </si>
  <si>
    <t>crushing toooooo hard perrymattfeld haven t seen #inthedark re missing</t>
  </si>
  <si>
    <t>#inthedark netflix alexandrapark1 screamed saw missed neeeeeeddd more completely obsessed</t>
  </si>
  <si>
    <t>consent saw dude ask netflix show #inthedark super wholesome amp</t>
  </si>
  <si>
    <t>#inthedark actually really good show netflix 1 season definitely worth</t>
  </si>
  <si>
    <t>watching #inthedark dawned #perrymattfield easily play #melaniescorfano's sister show movie</t>
  </si>
  <si>
    <t>fuck murphy s being asshole make show max #inthedark</t>
  </si>
  <si>
    <t>#inthedark good show</t>
  </si>
  <si>
    <t>#inthedark season netflix s t watched bad wait dean entire</t>
  </si>
  <si>
    <t>dean #inthedark</t>
  </si>
  <si>
    <t>#inthedark murphy thot watching tyson gotta die</t>
  </si>
  <si>
    <t>#inthedark episode damn max yea officially hate jess dang man</t>
  </si>
  <si>
    <t>murphy #inthedark beautiful</t>
  </si>
  <si>
    <t>amp ve finally watch dark amazing cried day never seen</t>
  </si>
  <si>
    <t>#inthedark actually pretty good #netflix</t>
  </si>
  <si>
    <t>#inthedark netflix hooked season m watching episode caseydeidrick good show</t>
  </si>
  <si>
    <t>m watching #inthedark first episode hooked</t>
  </si>
  <si>
    <t>show netflix ohheydj #inthedark well actually cw discovered ok season</t>
  </si>
  <si>
    <t>#inthedark murphy out amp jess t thing max s2 s</t>
  </si>
  <si>
    <t>episode 4 cwinthedark netflix hooked caseydeidrick #inthedark</t>
  </si>
  <si>
    <t>stop watching #inthedark netflix completely hooked</t>
  </si>
  <si>
    <t>#inthedark tf decide make dean pos actually liked soooo irritating</t>
  </si>
  <si>
    <t>sweden war #america #muslim #afghanistan #sweden #swedish #swedishhousemafia #globonews #islam</t>
  </si>
  <si>
    <t>bitches dark tell yg ain t tip #inthedark</t>
  </si>
  <si>
    <t>#inthedark money wonder people blind think entitled self loathing overly</t>
  </si>
  <si>
    <t>binged #inthedark weekend loved second wait season two</t>
  </si>
  <si>
    <t>20 tomorrow hi nhs_pensions d confirm scheme pays q within</t>
  </si>
  <si>
    <t>watched episode s01e05 dark 2019 #inthedark #tvtime</t>
  </si>
  <si>
    <t>hate murphy mason basically except blind without kid #inthedark</t>
  </si>
  <si>
    <t>#inthedark netflix re welcome</t>
  </si>
  <si>
    <t>unsettling especially seeing tv ad last night watching king queens</t>
  </si>
  <si>
    <t>#inthedark #netflix good af amp hilarious</t>
  </si>
  <si>
    <t>#inthedark good series binge watched dark netflix bad ass #netflix</t>
  </si>
  <si>
    <t>151 تشاهد الليلة حلقة جديدة من هذه السلسلة على قناة</t>
  </si>
  <si>
    <t>stream free #inthedark back beginning making plans stay bed day</t>
  </si>
  <si>
    <t>yoh murphey #inthedark</t>
  </si>
  <si>
    <t>back beginning stream free #inthedark</t>
  </si>
  <si>
    <t>serie ho beccato #inthedark mini mi informerò sui libri da</t>
  </si>
  <si>
    <t>netflix starting watching #inthedark lastnight #amazing #binge #bingewatcherproblems highly recommend</t>
  </si>
  <si>
    <t>cspan apparently followers busy read presidents actual tweet #inthedark</t>
  </si>
  <si>
    <t>finale anyone watching #inthedark squicked out past stories women forced</t>
  </si>
  <si>
    <t>coolhandlukette yes final episode season ended very sour note pissed</t>
  </si>
  <si>
    <t>watching #inthedark netflix amp s actually good</t>
  </si>
  <si>
    <t>season finished watching 1 #netflixorginals #inthedark t wait 2 #worthwatching</t>
  </si>
  <si>
    <t>#inthedark weekend #niadontplay #binge #netflix making plans stay bed day</t>
  </si>
  <si>
    <t>#inthedark actually really good</t>
  </si>
  <si>
    <t>same time both responded person templated responses #awful service emailed</t>
  </si>
  <si>
    <t>watch dark netflix super cool show #inthedark cwinthedark</t>
  </si>
  <si>
    <t>s cwinthedark #inthedark murphy referring max apartment home saying love</t>
  </si>
  <si>
    <t>Top Words in Tweet by Salience</t>
  </si>
  <si>
    <t>amp suspected narco cop tyson s dad darnell wesley nia</t>
  </si>
  <si>
    <t>wowwwww dean worst type person nice one think re safe</t>
  </si>
  <si>
    <t>out t show really season one gonna jules dean seriously</t>
  </si>
  <si>
    <t>gt vanessa jess very wrong food truck guy gonna killer</t>
  </si>
  <si>
    <t>bruh season 2 going good af murphy out here hanging</t>
  </si>
  <si>
    <t>much crime life wait pretzel come first credits know technically</t>
  </si>
  <si>
    <t>towerofsauer oh sorry tv show dramedy blind woman searching friend's</t>
  </si>
  <si>
    <t>shit using wrong hashtag oops #inthedark</t>
  </si>
  <si>
    <t>oh way jaw floor watching blind woman service dog walking</t>
  </si>
  <si>
    <t>poor pretzel knew along tf um comfortably around without exerting</t>
  </si>
  <si>
    <t>love season dark netflix finished binging loved ugghhh now wait</t>
  </si>
  <si>
    <t>kararbrown writing staff fantastic maria really buy condoms murphy bad</t>
  </si>
  <si>
    <t>season amp idc finished entire first netflix wow amazing full</t>
  </si>
  <si>
    <t>season back beginning making plans stay bed day still long</t>
  </si>
  <si>
    <t>dean murphy s don t nia jess ve suspected first</t>
  </si>
  <si>
    <t>m show #1x13 s #1x12 ready move gay very pretzel</t>
  </si>
  <si>
    <t>chl0bird actually cw show yes gooooodd sailorgainz18 started good s</t>
  </si>
  <si>
    <t>never read twitter before u done bingeing #dangit fantastic love</t>
  </si>
  <si>
    <t>definitely took turn fine fuck much better fit cop murphy</t>
  </si>
  <si>
    <t>yea murphy's character spoiled brat passed annoying thought liked murphy</t>
  </si>
  <si>
    <t>gay rowing out here bird box thought sex man first</t>
  </si>
  <si>
    <t>imagine being getting much dick ugh mind s blind #inthedark</t>
  </si>
  <si>
    <t>dean please darnell s murphy such complicated character #inthedark</t>
  </si>
  <si>
    <t>rewatching bestie again aren t adding list amp binge watching</t>
  </si>
  <si>
    <t>season watching netflix first eps pretty far feel binge coming</t>
  </si>
  <si>
    <t>season amp 10 entire first wow amazing full twists turns</t>
  </si>
  <si>
    <t>episode blessing timeline absolutely stunning art season 1 now netflix</t>
  </si>
  <si>
    <t>omg nope musiccitymel ending oh snap pretzel real mvp #pretzelisanog</t>
  </si>
  <si>
    <t>amp finished entire first wow amazing full twists turns seriously</t>
  </si>
  <si>
    <t>go breakfast one night stand roommate lesbians m glad don</t>
  </si>
  <si>
    <t>somaya_reece check out m called really good s watched great</t>
  </si>
  <si>
    <t>murphy fucking savage don t mean anything uses want m</t>
  </si>
  <si>
    <t>tell supposed poorly drama comedy makes want claw eyes out</t>
  </si>
  <si>
    <t>amp season finished entire first wow amazing full twists turns</t>
  </si>
  <si>
    <t>wow holy fucking shit murphy telling max don t talk</t>
  </si>
  <si>
    <t>episode 6 definitely tear jerker show low key depressing af</t>
  </si>
  <si>
    <t>finale show really pissed hope second season actually murphy everybody</t>
  </si>
  <si>
    <t>ew week pretending clean innocent s dirty cop twist didn</t>
  </si>
  <si>
    <t>detective screwing darnell annoying girl even cute lock up stop</t>
  </si>
  <si>
    <t>blind blessing timeline absolutely stunning art season 1 now netflix</t>
  </si>
  <si>
    <t>everything cooking lunch watching show #inthedark</t>
  </si>
  <si>
    <t>s max murphy tyson jess up t die now needs</t>
  </si>
  <si>
    <t>mollybofficial watch netflix haven t already s good new obsession</t>
  </si>
  <si>
    <t>up chelsea saying dean one good ones gonna finish binging</t>
  </si>
  <si>
    <t>officially hooked netflix already one ready fully expect pretzel spin</t>
  </si>
  <si>
    <t>netflix alexandrapark1 screamed saw missed neeeeeeddd more completely obsessed show</t>
  </si>
  <si>
    <t>amp season watched bad wait dean entire binge dark ass</t>
  </si>
  <si>
    <t>murphy thot watching tyson gotta die #inthedark</t>
  </si>
  <si>
    <t>episode damn max yea officially hate jess dang man funeral</t>
  </si>
  <si>
    <t>season m show hooked netflix watching episode caseydeidrick good actually</t>
  </si>
  <si>
    <t>murphy out amp jess t thing max s2 s those</t>
  </si>
  <si>
    <t>money wonder people blind think entitled self loathing overly dependent</t>
  </si>
  <si>
    <t>good series binge watched dark netflix bad ass #netflix #inthedark</t>
  </si>
  <si>
    <t>back beginning making plans stay bed day stream free #inthedark</t>
  </si>
  <si>
    <t>weekend #niadontplay #binge #netflix making plans stay bed day stream</t>
  </si>
  <si>
    <t>murphy referring max apartment home saying love y trying kill</t>
  </si>
  <si>
    <t>Top Word Pairs in Tweet by Count</t>
  </si>
  <si>
    <t>plot,twist  twist,last  last,episode  episode,never  never,seen  seen,coming  coming,#inthedark</t>
  </si>
  <si>
    <t>corinneking,don  don,t  t,know  know,re  re,really  really,twitter  twitter,wow  wow,snarky  snarky,sarcastic  sarcastic,dialogue</t>
  </si>
  <si>
    <t>wooooooooooooow,#inthedark  #inthedark,airing  airing,tonight  tonight,wtf  wtf,fuckin  fuckin,bootleg  bootleg,game  game,thrones</t>
  </si>
  <si>
    <t>lord,season  season,2  2,gone  gone,crazy  crazy,#inthedark</t>
  </si>
  <si>
    <t>#inthedark,very  very,bingeable  bingeable,amp  amp,good</t>
  </si>
  <si>
    <t>#inthedark,netflix  netflix,good  good,s  s,watch</t>
  </si>
  <si>
    <t>gripe,#inthedark  #inthedark,netflix  netflix,max  max,cook  cook,food  food,truck  truck,eat  eat,takeout  takeout,much  much,murphy</t>
  </si>
  <si>
    <t>dark,netflix  netflix,watch  watch,#inthedark</t>
  </si>
  <si>
    <t>don,t  t,sleep  sleep,#inthedark  #inthedark,netflix  netflix,im  im,captivated  captivated,perrymattfeld  perrymattfeld,icon</t>
  </si>
  <si>
    <t>making,plans  plans,stay  stay,bed  bed,day  day,stream  stream,free  free,#inthedark</t>
  </si>
  <si>
    <t>know,m  m,late  late,party  party,#inthedark  #inthedark,one  one,wittiest  wittiest,entertaining  entertaining,shows  shows,ve  ve,seen</t>
  </si>
  <si>
    <t>re,watching  watching,#inthedark  #inthedark,re  re,missing  missing,out  out,great  great,writing  writing,one  one,better  better,shows</t>
  </si>
  <si>
    <t>briandannelly,time  time,see  see,people  people,tweeting  tweeting,great  great,stuff  stuff,#screammtv  #screammtv,#inthedark  #inthedark,#insatiable  #insatiable,#struckbylightning</t>
  </si>
  <si>
    <t>again,aren  aren,t  t,adding  adding,#inthedark  #inthedark,list  list,amp  amp,binge  binge,watching  watching,know  know,re</t>
  </si>
  <si>
    <t>tryna,hip  hip,hop  hop,dance  dance,star  star,#yg  #yg,#inthedark  #inthedark,#dance  #dance,#hiphop  #hiphop,#cali  #cali,#losangeles</t>
  </si>
  <si>
    <t>person,finds  finds,murphy  murphy,annoying  annoying,#inthedark</t>
  </si>
  <si>
    <t>done,watching  watching,#inthedark  #inthedark,season  season,finale  finale,shook</t>
  </si>
  <si>
    <t>#inthedark,#netflix  suspected,max  max,narco  narco,cop  cop,tyson  tyson,s  s,dad  dad,darnell  darnell,wesley  wesley,nia</t>
  </si>
  <si>
    <t>swear,god  god,hate  hate,murphy  murphy,#inthedark</t>
  </si>
  <si>
    <t>#castingcall,thecw's  thecw's,#inthedark  #inthedark,seeking  seeking,#blind  #blind,#visuallyimpaired  #visuallyimpaired,male  male,20s  20s,early  early,30s  30s,recurring</t>
  </si>
  <si>
    <t>iamtwinkiebyrd,netflix  netflix,yep  yep,#inthedark  #inthedark,#sayconsengbloh</t>
  </si>
  <si>
    <t>june,2nd  2nd,f  f,w  w,need  need,everybody  everybody,share  share,amp  amp,hit  hit,link  link,follow</t>
  </si>
  <si>
    <t>1,12  12,18  18,#9  #9,#inthedark  #inthedark,#5daysuntilcamila  #5daysuntilcamila,preorder  preorder,here</t>
  </si>
  <si>
    <t>dsamsavage,out  out,here  here,thinking  thinking,caseydeidrick  caseydeidrick,starting  starting,netflix  netflix,#inthedark</t>
  </si>
  <si>
    <t>going,binge  binge,watch  watch,#inthedark  #inthedark,netflix  netflix,now</t>
  </si>
  <si>
    <t>damn,killed  killed,nigga  nigga,tyson  tyson,#inthedark</t>
  </si>
  <si>
    <t>wowwwww,dean  dean,worst  worst,type  type,person  person,nice  nice,one  one,think  think,re  re,safe  safe,really</t>
  </si>
  <si>
    <t>episode,#inthedark  cwinthedark,seriously  seriously,need  need,give  give,y  y,well  well,deserved  deserved,props  props,show  show,riveting</t>
  </si>
  <si>
    <t>excellent,podcast  podcast,devastated  devastated,learn  learn,mrs  mrs,flowers  flowers,passed  passed,morning  morning,#inthedark  #inthedark,madeleinebaran</t>
  </si>
  <si>
    <t>listen,last  last,10  10,minutes  minutes,s2ep7  s2ep7,#inthedark  #inthedark,make  make,want  want,set  set,fire  fire,absolutely</t>
  </si>
  <si>
    <t>gt,gt  very,wrong  wrong,#inthedark  food,truck  truck,guy  guy,gonna  gonna,killer  killer,huh  huh,gt  gt,don</t>
  </si>
  <si>
    <t>bruh,#inthedark  #inthedark,season  season,2  2,going  going,good  good,af  murphy,out  out,here  here,hanging  hanging,aware</t>
  </si>
  <si>
    <t>netflix,thing  thing,more  more,offensive  offensive,#inthedark  #inthedark,'s  's,portrayal  portrayal,multiple  multiple,visually  visually,impaired  impaired,characters</t>
  </si>
  <si>
    <t>doing,business  business,without  without,advertising  advertising,winking  winking,girl  girl,dark  dark,know  know,doing  doing,nobody  nobody,steuart</t>
  </si>
  <si>
    <t>#inthedark,star  star,perrymattfeld  perrymattfeld,weighs  weighs,reasons  reasons,renewal  renewal,throws  throws,dog  dog,pretzel  pretzel,bone  bone,video</t>
  </si>
  <si>
    <t>loving,#inthedark  #inthedark,netflix</t>
  </si>
  <si>
    <t>j'adore,le  le,#inthedark  #inthedark,ça  ça,fait  fait,des  des,scènes  scènes,vraiment  vraiment,très  très,drôle  drôle,#vtep</t>
  </si>
  <si>
    <t>#inthedark,vraiment  vraiment,mon  mon,pref  pref,dans  dans,vtep_tf1</t>
  </si>
  <si>
    <t>j'adore,le  le,#inthedark  #inthedark,#vtep</t>
  </si>
  <si>
    <t>ils,sont  sont,malades  malades,#inthedark  #inthedark,#vtep</t>
  </si>
  <si>
    <t>#inthedark,ça  ça,fait  fait,longtemps  longtemps,mon  mon,épreuve  épreuve,préférée  préférée,#vtep  #vtep,victorartus  victorartus,en  en,mode</t>
  </si>
  <si>
    <t>#inthedark,dans  dans,vtep_tf1  vtep_tf1,c'est  c'est,vraiment  vraiment,la  la,pépite  pépite,de  de,ma  ma,soirée  soirée,quel</t>
  </si>
  <si>
    <t>jpp,de  de,victorartus  victorartus,#inthedark  #inthedark,#vtep</t>
  </si>
  <si>
    <t>wait,pretzel  pretzel,come  come,first  first,credits  credits,#inthedark  know,technically  technically,doctor  doctor,really  really,vet  vet,#inthedark</t>
  </si>
  <si>
    <t>watching,#inthedark  #inthedark,friends  friends,sometimes  sometimes,netflix  netflix,algorithm  algorithm,gets</t>
  </si>
  <si>
    <t>ok,love  love,pretzel  pretzel,#inthedark</t>
  </si>
  <si>
    <t>#inthedark,#dobestworkindarkness  #dobestworkindarkness,#dobestworkinthenightsmiddle  #dobestworkinthenightsmiddle,#likethiefinthenightdressedwhite  #likethiefinthenightdressedwhite,#titn  #titn,#7words  #7words,#glitterart  #glitterart,#twowords  #twowords,#jesuschrist  #jesuschrist,#numberseven  #numberseven,#fossilfuels</t>
  </si>
  <si>
    <t>never,saw  saw,blindness  blindness,close  close,love  love,murphy  murphy,#inthedark</t>
  </si>
  <si>
    <t>lue,crew  crew,#mustwatch  #mustwatch,list  list,1  1,#posefx  #posefx,2  2,#euphoria  #euphoria,hbo  hbo,3  3,#strangerthings</t>
  </si>
  <si>
    <t>#inthedark,netflix  netflix,again  again,welcome</t>
  </si>
  <si>
    <t>kokomothegreat,start  start,watching  watching,#inthedark  #inthedark,netflix  netflix,good</t>
  </si>
  <si>
    <t>need,bitch  bitch,benz  benz,ford  ford,focus  focus,#inthedark</t>
  </si>
  <si>
    <t>watching,#inthedark  #inthedark,m  m,wondering  wondering,homegirl  homegirl,confusing  confusing,wide  wide,ass  ass,negro  negro,noses  noses,#netflix</t>
  </si>
  <si>
    <t>towerofsauer,oh  oh,sorry  sorry,tv  tv,show  show,#inthedark  #inthedark,dramedy  dramedy,blind  blind,woman  woman,searching  searching,friend's</t>
  </si>
  <si>
    <t>finished,#inthedark  #inthedark,sheesh  sheesh,show  show,wild  wild,need  need,know  know,renewed  renewed,another  another,season  season,caseydeidrick</t>
  </si>
  <si>
    <t>#inthedark,oops  shit,using  using,wrong  wrong,hashtag  hashtag,#inthedark</t>
  </si>
  <si>
    <t>m,really  really,enjoying  enjoying,show  show,#inthedark</t>
  </si>
  <si>
    <t>oh,oh  way,jaw  jaw,floor  floor,watching  watching,#inthedark  oh,blind  blind,woman  woman,service  service,dog  dog,walking</t>
  </si>
  <si>
    <t>consent,scene  scene,#inthedark  #inthedark,best  best,fucking  fucking,thing  thing,s  s,exactly  exactly,go  go,especially  especially,under</t>
  </si>
  <si>
    <t>murphy,bitch  bitch,sorry  sorry,redeeming  redeeming,qualities  qualities,god  god,buffet  buffet,scene  scene,raging  raging,course  course,now</t>
  </si>
  <si>
    <t>show,one  one,talking  talking,deserves  deserves,watching  watching,#inthedark  #inthedark,im  im,still  still,episode  episode,6  6,m</t>
  </si>
  <si>
    <t>liking,#1  #1,amp  amp,#2  #2,distracted  distracted,murphy  murphy,s  s,perfect  perfect,hair  hair,wondering  wondering,coifs</t>
  </si>
  <si>
    <t>poor,pretzel  pretzel,knew  knew,along  along,tf  tf,#inthedark  um,comfortably  comfortably,around  around,without  without,exerting  exerting,much</t>
  </si>
  <si>
    <t>m,ready  ready,season  season,two  two,dark  dark,netflix  netflix,watch  watch,#inthedark</t>
  </si>
  <si>
    <t>dark,netflix  finished,binging  binging,netflix  netflix,#inthedark  #inthedark,love  love,love  love,loved  loved,ugghhh  ugghhh,now  now,wait</t>
  </si>
  <si>
    <t>stunned,emotionally  emotionally,invested  invested,#inthedark</t>
  </si>
  <si>
    <t>binge,watched  watched,dark  dark,netflix  netflix,bad  bad,ass  ass,#inthedark  #inthedark,#netflix</t>
  </si>
  <si>
    <t>finished,binging  binging,netflix  netflix,#inthedark  #inthedark,love  love,love  love,loved  loved,ugghhh  ugghhh,now  now,wait  wait,year</t>
  </si>
  <si>
    <t>kararbrown,writing  writing,staff  staff,#inthedark  #inthedark,fantastic  maria,really  really,buy  buy,condoms  condoms,murphy  murphy,bad  bad,environment</t>
  </si>
  <si>
    <t>finished,entire  entire,first  first,season  season,#inthedark  #inthedark,netflix  netflix,amp  amp,wow  wow,amazing  amazing,season  season,full</t>
  </si>
  <si>
    <t>air,#pollution  #pollution,coal  coal,powered  powered,plants  plants,contributed  contributed,82  82,900  900,deaths  deaths,#india  #india,2015</t>
  </si>
  <si>
    <t>thecw,one  one,great  great,show  show,#inthedark  #inthedark,starring  starring,perry  perry,mattfeld  mattfeld,seen  seen,ads  ads,stumbled</t>
  </si>
  <si>
    <t>watch,#inthedark  #inthedark,netflix  netflix,cw  cw,started  started,whim  whim,looked  looked,borderline  borderline,bonkers  bonkers,credits  credits,show</t>
  </si>
  <si>
    <t>en,train  train,de  de,regarder  regarder,le  le,replay  replay,de  de,#vtep  #vtep,victorartus  victorartus,dans  dans,#inthedark</t>
  </si>
  <si>
    <t>yesssss,#inthedark</t>
  </si>
  <si>
    <t>anything,happens  happens,pretzel  pretzel,complete  complete,wreck  wreck,#inthedark</t>
  </si>
  <si>
    <t>dark,dealing  dealing,power  power,outage  outage,fox29philly  fox29philly,manhole  manhole,fire  fire,explosion  explosion,waiting  waiting,out  out,#inthedark</t>
  </si>
  <si>
    <t>ve,watching  watching,#inthedark  #inthedark,last  last,night  night,s  s,really  really,good</t>
  </si>
  <si>
    <t>bruh,accuracy  accuracy,#inthedark</t>
  </si>
  <si>
    <t>made,impact  impact,thank  thank,watching  watching,season  season,#inthedark  #inthedark,stream  stream,free  free,tomorrow  tomorrow,cw  cw,app</t>
  </si>
  <si>
    <t>stream,free  free,#inthedark  back,beginning  beginning,stream  making,plans  plans,stay  stay,bed  bed,day  day,stream  still,long</t>
  </si>
  <si>
    <t>blessing,timeline  timeline,absolutely  absolutely,stunning  stunning,art  art,season  season,1  1,#inthedark  #inthedark,now  now,netflix  netflix,woohoo</t>
  </si>
  <si>
    <t>don,t  ve,suspected  suspected,dean  dean,first  first,time  time,saw  saw,house  house,looked  looked,expensive  expensive,#inthedark</t>
  </si>
  <si>
    <t>dean,pretending  pretending,clean  clean,innocent  innocent,s  s,dirty  dirty,cop  cop,twist  twist,didn  didn,t  t,expect</t>
  </si>
  <si>
    <t>dude,shows  shows,#netflix  #netflix,omg  omg,watch  watch,#inthedark</t>
  </si>
  <si>
    <t>emotional,rollercoaster  rollercoaster,show  show,#inthedark  #inthedark,#1x11</t>
  </si>
  <si>
    <t>#inthedark,#1x13  #inthedark,#1x12  finished,watching  dark,2019  2019,#inthedark  #inthedark,#tvtime  #inthedark,#1x10  show,#inthedark  holy,shit  m,ready</t>
  </si>
  <si>
    <t>#inthedark,fire</t>
  </si>
  <si>
    <t>hola,netflixlat  netflixlat,falta  falta,mucho  mucho,para  para,que  que,pongan  pongan,#inthedark</t>
  </si>
  <si>
    <t>dark,such  such,good  good,show  show,really  really,love  love,#inthedark</t>
  </si>
  <si>
    <t>dark,soo  soo,good  good,watched  watched,again  again,lol  lol,#inthedark</t>
  </si>
  <si>
    <t>sat,foster  foster,care  care,2  2,years  babygirl,sat  years,cuz  cuz,nobody  nobody,wanted  wanted,brotherman  brotherman,man</t>
  </si>
  <si>
    <t>fuck,dean  dean,#inthedark</t>
  </si>
  <si>
    <t>kind,obsessed  obsessed,#inthedark  #inthedark,one  one,new  new,favorite  favorite,shows  shows,cwinthedark  cwinthedark,perrymattfeld  perrymattfeld,caseydeidrick  caseydeidrick,#brookemarkham</t>
  </si>
  <si>
    <t>#inthedark,season  season,1  1,netflix  netflix,perrymattfeld  perrymattfeld,blind  blind,bitchy  bitchy,heroine  heroine,spectacular  spectacular,plot  plot,fabricated</t>
  </si>
  <si>
    <t>feel,pain  pain,somebody  somebody,call  call,#inthedark  #inthedark,try  try,make  make,world  world,believe  believe,didn  didn,t</t>
  </si>
  <si>
    <t>t,trains  know,m  m,late  late,one  one,thing  thing,don  don,t  trains,aren  aren,t  t,even</t>
  </si>
  <si>
    <t>sábado,con  con,ese  ese,de  de,samantha  samantha,se  se,la  la,sabritas  sabritas,#sabado  #sabado,#sabadosad  #sabadosad,#buensabado</t>
  </si>
  <si>
    <t>warned,person  person,rigged  rigged,#boat  #boat,#fired  #fired,shortly  shortly,thereafter  thereafter,take  take,heart  heart,anchor  anchor,light</t>
  </si>
  <si>
    <t>started,#inthedark  #inthedark,netflix  netflix,already  already,love  love,murphy  murphy,much</t>
  </si>
  <si>
    <t>m,watching  watching,#inthedark  #inthedark,m  m,sorry  sorry,thefienprint</t>
  </si>
  <si>
    <t>watching,#inthedark  #inthedark,dipping  dipping,multigrain  multigrain,bread  bread,balsamic  balsamic,vinaigrette  vinaigrette,day  day,long</t>
  </si>
  <si>
    <t>binging,#inthedark  #inthedark,#netflix  #netflix,today  today,greglaswell  greglaswell,s  s,#girlsjustwanttohavefun  #girlsjustwanttohavefun,cover  cover,starts  starts,playing  playing,ep</t>
  </si>
  <si>
    <t>know,wicked  wicked,behind  behind,thoughts  thoughts,#inthedark  #inthedark,episode  episode,10  10,up  up,now  now,thoughts  thoughts,episode</t>
  </si>
  <si>
    <t>y,need  need,watch  watch,#inthedark  #inthedark,netflix</t>
  </si>
  <si>
    <t>wonder,re  re,gonna  gonna,make  make,another  another,season  season,#inthedark</t>
  </si>
  <si>
    <t>dark,one  one,away  away,1  1,7  7,thecw  thecw,cwinthedark  cwinthedark,#inthedark  #inthedark,#tvtime  #tvtime,#excellent  #excellent,#awesome</t>
  </si>
  <si>
    <t>finished,#inthedark  #inthedark,#netflix  #netflix,morganizzm  morganizzm,felix  felix,awkward  awkward,precious  precious,adorable  adorable,protected  protected,costs</t>
  </si>
  <si>
    <t>currently,watching  watching,#inthedark  #inthedark,netflix  netflix,s  s,power  power,amp  amp,nurse  nurse,jackie  jackie,baby</t>
  </si>
  <si>
    <t>currently,binging  binging,#inthedark  #inthedark,netflix</t>
  </si>
  <si>
    <t>#inthedark,netflix  netflix,far  far,good</t>
  </si>
  <si>
    <t>netflix,chilling  chilling,here  here,few  few,recommendations  recommendations,#extremeengagement  #extremeengagement,#blackprivilege  #blackprivilege,#pointblank  #pointblank,#charmed  #charmed,#familyreunion  #familyreunion,#inthedark</t>
  </si>
  <si>
    <t>#inthedark,#netflix  #netflix,good  good,somebody  somebody,needs  needs,remind  remind,murphy  murphy,character  character,blind  blind,looks  looks,everybody</t>
  </si>
  <si>
    <t>time,go  go,netflix  netflix,find  find,show  show,whole  whole,three  three,episodes  episodes,ahead  ahead,left  left,tf</t>
  </si>
  <si>
    <t>#inthedark,good  good,sheesh</t>
  </si>
  <si>
    <t>#inthedark,awesome  awesome,soundtrack</t>
  </si>
  <si>
    <t>wild,show  show,#inthedark</t>
  </si>
  <si>
    <t>#inthedark,cwinthedark  chl0bird,s  s,actually  actually,cw  cw,show  show,yes  yes,gooooodd  gooooodd,#inthedark  sailorgainz18,started  started,s</t>
  </si>
  <si>
    <t>25,minutes  minutes,second  second,episode  episode,#inthedark  #inthedark,new  new,netflix  netflix,series  series,amp  amp,ve  ve,declared</t>
  </si>
  <si>
    <t>never,read  read,twitter  twitter,before  before,u  u,done  done,bingeing  bingeing,#inthedark  #inthedark,#dangit  #inthedark,fantastic  fantastic,love</t>
  </si>
  <si>
    <t>wow,s  s,power  power,outage  outage,nyc  nyc,tonight  tonight,#nycpoweroutage  #nycpoweroutage,#conedison  #conedison,#saturdaynight  #saturdaynight,#inthedark</t>
  </si>
  <si>
    <t>started,watching  watching,#inthedark  #inthedark,misled  misled,believing  believing,comedy  comedy,laugh  laugh,draws  draws,causes  causes,two  two,sobbing</t>
  </si>
  <si>
    <t>ianbremmer,open  open,borders  borders,cities  cities,take  take,care  care,problem  problem,refuse  refuse,themselves  themselves,don  don,t</t>
  </si>
  <si>
    <t>#inthedark,#netflix  #netflix,worst  worst,acting  acting,ve  ve,seen  seen,quite  quite,time</t>
  </si>
  <si>
    <t>#inthedark,definitely  definitely,took  took,turn  murphy,fine  fine,fuck  fuck,#inthedark  murphy,much  much,better  better,fit  fit,cop</t>
  </si>
  <si>
    <t>watching,#inthedark  #inthedark,netflix  netflix,s  s,pretty  pretty,good</t>
  </si>
  <si>
    <t>yea,murphy's  murphy's,character  character,spoiled  spoiled,brat  brat,passed  passed,annoying  annoying,#inthedark  thought,liked  liked,#inthedark  #inthedark,murphy</t>
  </si>
  <si>
    <t>rowing,out  out,here  here,bird  bird,box  box,#inthedark  thought,sex  sex,man  man,first  first,time  time,soon</t>
  </si>
  <si>
    <t>course,pick  pick,weekend  weekend,new  new,york  york,suffers  suffers,massive  massive,blackout  blackout,#inthedark  #inthedark,#nycblackout</t>
  </si>
  <si>
    <t>imagine,being  being,blind  blind,getting  getting,much  much,dick  dick,ugh  ugh,mind  mind,#inthedark  s,blind  blind,#inthedark</t>
  </si>
  <si>
    <t>dean,dean  dean,#inthedark  please,darnell  darnell,s  s,#inthedark  murphy,such  such,complicated  complicated,character  character,#inthedark</t>
  </si>
  <si>
    <t>#inthedark,atari_jones</t>
  </si>
  <si>
    <t>#billysquier,#inthedark  #inthedark,#nyc  #nyc,#lilleejean</t>
  </si>
  <si>
    <t>rewatching,#inthedark  #inthedark,bestie  again,aren  aren,t  t,adding  adding,#inthedark  #inthedark,list  list,amp  amp,binge  binge,watching</t>
  </si>
  <si>
    <t>watching,#inthedark  #inthedark,netflix  netflix,first  first,eps  eps,pretty  pretty,good  good,far  far,feel  feel,binge  binge,coming</t>
  </si>
  <si>
    <t>#inthedark,netflix  finished,entire  entire,first  first,season  season,#inthedark  netflix,amp  amp,wow  wow,amazing  amazing,season  season,full</t>
  </si>
  <si>
    <t>caseydeidrick,omg  omg,binged  binged,dark  dark,amazing  amazing,show  show,now  now,crush  crush,max  max,#netflix  #netflix,#inthedark</t>
  </si>
  <si>
    <t>omg,omg  musiccitymel,nope  nope,#inthedark  #inthedark,ending  ending,netflix  netflix,nope  oh,snap  snap,#inthedark  omg,#inthedark  musiccitymel,netflix</t>
  </si>
  <si>
    <t>#netflix,snapped  snapped,again  again,amazing  amazing,fucking  fucking,show  show,#inthedark</t>
  </si>
  <si>
    <t>#inthedark,actually  actually,really  really,good  good,murphy  murphy,fine  fine,hell  hell,s  s,lol</t>
  </si>
  <si>
    <t>r,r  eating,r  r,n  n,e  e,m  m,#inthedark</t>
  </si>
  <si>
    <t>finished,#inthedark  #inthedark,omg  omg,see  see,coming</t>
  </si>
  <si>
    <t>#inthedark,amazing</t>
  </si>
  <si>
    <t>started,watching  watching,#inthedark  #inthedark,amp  amp,loving  loving,murphy  murphy,such  such,great  great,character  character,cast  cast,fantastic</t>
  </si>
  <si>
    <t>straight,friend  #inthedark,#netflix  friend,go  go,breakfast  breakfast,one  one,night  night,stand  stand,lesbian  lesbian,roommate  roommate,lesbians</t>
  </si>
  <si>
    <t>#inthedark,netflix  netflix,soooo  soooo,good  good,guys  guys,watch</t>
  </si>
  <si>
    <t>haven,t  t,watched  watched,#inthedark  #inthedark,check  check,out</t>
  </si>
  <si>
    <t>show,bad  bad,gonna  gonna,binge  binge,watching  watching,vision  vision,boarding  boarding,day  day,kinda  kinda,day  day,#niksen</t>
  </si>
  <si>
    <t>#inthedark,netflix  somaya_reece,netflix  netflix,check  check,out  out,series  series,m  m,watching  watching,called  called,#inthedark  netflix,really</t>
  </si>
  <si>
    <t>y,watched  watched,#inthedark  #inthedark,netflix  netflix,s  s,great  great,show  show,incredible  incredible,plot  plot,interesting  interesting,story</t>
  </si>
  <si>
    <t>love,murphy  murphy,mason  mason,#inthedark  #inthedark,#netflix</t>
  </si>
  <si>
    <t>didn,t  t,kidnap  kidnap,murphy  murphy,commandeered  commandeered,service  service,dog  dog,#inthedark</t>
  </si>
  <si>
    <t>netflix,killing  killing,usual  usual,new  new,favorites  favorites,#inthedark  #inthedark,#blownaway  #blownaway,incredibly  incredibly,bingeable  bingeable,viewing</t>
  </si>
  <si>
    <t>murphy,fucking  fucking,savage  savage,sex  sex,don  don,t  t,mean  mean,anything  anything,uses  uses,want  want,m</t>
  </si>
  <si>
    <t>halifax_rlfc,scottmurrell85  scottmurrell85,inspiresfcentre  inspiresfcentre,calderdalecol  calderdalecol,team  team,#inthedark</t>
  </si>
  <si>
    <t>selfishness,disregard  disregard,woman  woman,disgusting  disgusting,supposed  supposed,funny  funny,#inthedark</t>
  </si>
  <si>
    <t>acabei,de  de,assistir  assistir,ao  ao,s01e09  s01e09,de  de,dark  dark,2019  2019,#inthedark  #inthedark,#tvtime</t>
  </si>
  <si>
    <t>hair,clips  ummm,wrong  wrong,borrow  borrow,orchid  orchid,butterfly  butterfly,hair  clips,plant  plant,big  big,hair  clips,tomatoes</t>
  </si>
  <si>
    <t>t,tell  don,t  #inthedark,t  tell,supposed  supposed,poorly  poorly,written  written,drama  drama,comedy  comedy,makes  makes,want</t>
  </si>
  <si>
    <t>trying,find  find,opinions  opinions,#inthedark  #inthedark,actual  actual,people  people,blind  blind,apparently  apparently,netflix  netflix,make  make,accessible</t>
  </si>
  <si>
    <t>dark,such  such,good  good,show  show,2  2,days  days,m  m,already  already,5th  5th,episode  episode,#inthedark</t>
  </si>
  <si>
    <t>dark,netflix  netflix,good  good,#inthedark</t>
  </si>
  <si>
    <t>want,call  call,idk  idk,don  don,t  t,know  know,anyone  anyone,s  s,number  number,one  one,sir</t>
  </si>
  <si>
    <t>oh,jess  jess,#inthedark</t>
  </si>
  <si>
    <t>gonna,show  show,really  really,happened  happened,tyson  tyson,#inthedark</t>
  </si>
  <si>
    <t>murphy,getting  getting,nerves  nerves,#inthedark</t>
  </si>
  <si>
    <t>still,very  very,hot  hey,soap_hub  soap_hub,started  started,watching  watching,dark  dark,amp  amp,realized  realized,finally  finally,5</t>
  </si>
  <si>
    <t>finished,#closetohome  #closetohome,carahunterbooks  carahunterbooks,first  first,book  book,holiday  holiday,start  start,#inthedark  #inthedark,tomorrow  tomorrow,hope  hope,s</t>
  </si>
  <si>
    <t>everyone,needs  needs,#inthedark</t>
  </si>
  <si>
    <t>yg,brazy  brazy,#trendingnow  #trendingnow,#trending  #trending,#brazy  #brazy,#yg  #yg,#inthedark</t>
  </si>
  <si>
    <t>#17,#polishing  #polishing,#dark  #dark,bongani  bongani,miles  miles,julian  julian,sketch  sketch,funny  funny,#plush  #plush,videos  videos,#animals</t>
  </si>
  <si>
    <t>finished,#inthedark  #inthedark,last  last,night  night,way  way,tyson  tyson,died  died,much  much,darker  darker,expected  expected,dropped</t>
  </si>
  <si>
    <t>wow,holy  holy,fucking  fucking,shit  shit,#inthedark  murphy,telling  telling,max  max,don  don,t  t,talk  talk,dog</t>
  </si>
  <si>
    <t>jules,re  re,goin  goin,rogue  rogue,#inthedark</t>
  </si>
  <si>
    <t>#inthedark,episode  episode,6  6,definitely  definitely,tear  tear,jerker  jerker,show  show,low  low,key  key,depressing  depressing,af</t>
  </si>
  <si>
    <t>hooked,#inthedark</t>
  </si>
  <si>
    <t>hate,m  m,watching  watching,show  show,character  character,love  love,turns  turns,out  out,bad  bad,guy  guy,come</t>
  </si>
  <si>
    <t>playlist,lisalisall77  lisalisall77,#featuring  #featuring,#cultjam  #cultjam,behind  behind,eyes  eyes,#bside  #bside,janetjackson  janetjackson,#fourthgrade1985  #fourthgrade1985,#hyperkids  #hyperkids,#playingtag</t>
  </si>
  <si>
    <t>watching,finale  finale,show  show,really  really,pissed  pissed,hope  hope,second  second,season  season,#inthedark  actually,murphy  murphy,everybody</t>
  </si>
  <si>
    <t>love,netflix  netflix,s  s,show  show,#inthedark  #inthedark,feel  feel,s  s,twist  twist,coming  coming,won  won,t</t>
  </si>
  <si>
    <t>jess,gay  gay,totally  totally,ship  ship,felix  felix,#inthedark</t>
  </si>
  <si>
    <t>ew,dean  dean,week  week,#inthedark  dean,pretending  pretending,clean  clean,innocent  innocent,s  s,dirty  dirty,cop  cop,twist</t>
  </si>
  <si>
    <t>patty,mattfeld  mattfeld,looks  looks,lot  lot,jennifer  jennifer,aniston  aniston,s  s,driving  driving,crazy  crazy,#inthedark</t>
  </si>
  <si>
    <t>starting,#inthedark  #inthedark,casey  casey,deidrick</t>
  </si>
  <si>
    <t>still,long  long,way  way,go  go,#inthedark  #inthedark,renewed  renewed,season  season,2</t>
  </si>
  <si>
    <t>detective,s  s,screwing  screwing,darnell  darnell,annoying  annoying,girl  girl,even  even,cute  cute,lock  lock,up  up,amp</t>
  </si>
  <si>
    <t>wasn,t  t,sure  sure,cwinthedark  cwinthedark,period  period,moment  moment,m  m,show  show,murphy  murphy,such  such,perfectly</t>
  </si>
  <si>
    <t>#inthedark,#girlfriendplease</t>
  </si>
  <si>
    <t>tyson,murphy  murphy,s  s,relationship  relationship,flashbacks  flashbacks,killing  killing,#inthedark</t>
  </si>
  <si>
    <t>netflix,#inthedark  #inthedark,watch  watch,series  series,#netflix  #netflix,#inthedark</t>
  </si>
  <si>
    <t>#inthedark,needs  needs,audio  audio,description  description,netflix  netflix,sucks  sucks,see  see,show  show,lacking  lacking,area  area,accessibility</t>
  </si>
  <si>
    <t>tyson,alive  alive,#inthedark</t>
  </si>
  <si>
    <t>#netflix,#inthedark</t>
  </si>
  <si>
    <t>cwinthedark,anybody  anybody,know  know,happened  happened,pretzel  pretzel,end  end,season  season,1  1,#inthedark</t>
  </si>
  <si>
    <t>show,everything  everything,#inthedark  cooking,lunch  lunch,watching  watching,show  show,#inthedark</t>
  </si>
  <si>
    <t>tyson,s  die,#inthedark  murphy,needs  max,#inthedark  murphy,s  doesn,t  murphy,dean  now,#inthedark  shit,#inthedark  dean,#inthedark</t>
  </si>
  <si>
    <t>#inthedark,best  best,show  show,binge  binge,#strangerthings</t>
  </si>
  <si>
    <t>set,dad  dad,up  up,prostitue  prostitue,hahahahahahahahahah  hahahahahahahahahah,#inthedark</t>
  </si>
  <si>
    <t>#inthedark,trending  trending,holy  holy,crap  crap,billy  billy,squire  squire,making  making,comeback  comeback,alas</t>
  </si>
  <si>
    <t>loving,#inthedark  #inthedark,netflix  netflix,murphy  murphy,jess  jess,felix  felix,max  max,even  even,darnell  darnell,love  love,flashbacks</t>
  </si>
  <si>
    <t>good,lover  lover,calls  calls,out  out,oh  oh,mommy  mommy,certain  certain,moment  moment,#inthedark</t>
  </si>
  <si>
    <t>y,need  need,watch  watch,#inthedark  #inthedark,soo  soo,clever</t>
  </si>
  <si>
    <t>#inthedark,interesting  interesting,#tv  #tv,show  show,kinda</t>
  </si>
  <si>
    <t>new,show  show,netflix  netflix,#inthedark  #inthedark,thecw  thecw,oh  oh,gosh  gosh,m  m,obsessed  obsessed,soooo  soooo,good</t>
  </si>
  <si>
    <t>want,netflix  netflix,#inthedark  #inthedark,holy  holy,main  main,character  character,beyond  beyond,insane  insane,obnoxious</t>
  </si>
  <si>
    <t>mollybofficial,watch  watch,#inthedark  #inthedark,netflix  netflix,haven  haven,t  t,already  already,s  s,good  #inthedark,new  new,obsession</t>
  </si>
  <si>
    <t>truly,#inthedark  #inthedark,best  best,show  show,season  season,comedy  comedy,hilarious  hilarious,mystery  mystery,ends  ends,twist  twist,never</t>
  </si>
  <si>
    <t>#inthedark,gave  gave,until  until,ep4  ep4,11min  11min,left  left,t  t,even  even,finish  finish,working  working,out</t>
  </si>
  <si>
    <t>#inthedark,masterpiece  masterpiece,hands  hands,down  down,excellent  excellent,show  show,honestly  honestly,cant  cant,wait  wait,season  season,2</t>
  </si>
  <si>
    <t>#inthedark,chelsea  chelsea,saying  saying,dean  dean,one  one,good  good,ones  gonna,finish  finish,binging  binging,#inthedark  #inthedark,tonight</t>
  </si>
  <si>
    <t>season,two  m,officially  officially,hooked  hooked,#inthedark  #inthedark,netflix  netflix,already  already,done  done,season  season,one  one,ready</t>
  </si>
  <si>
    <t>crushing,toooooo  toooooo,hard  hard,perrymattfeld  perrymattfeld,haven  haven,t  t,seen  seen,#inthedark  #inthedark,re  re,missing  missing,out</t>
  </si>
  <si>
    <t>alexandrapark1,screamed  screamed,saw  saw,#inthedark  #inthedark,missed  neeeeeeddd,more  more,#inthedark  completely,obsessed  obsessed,show  show,#inthedark  #inthedark,go</t>
  </si>
  <si>
    <t>saw,dude  dude,ask  ask,consent  consent,netflix  netflix,show  show,#inthedark  #inthedark,super  super,wholesome  wholesome,amp  amp,great</t>
  </si>
  <si>
    <t>#inthedark,actually  actually,really  really,good  good,show  show,netflix  netflix,1  1,season  season,definitely  definitely,worth  worth,watch</t>
  </si>
  <si>
    <t>watching,#inthedark  #inthedark,dawned  dawned,#perrymattfield  #perrymattfield,easily  easily,play  play,#melaniescorfano's  #melaniescorfano's,sister  sister,show  show,movie  movie,serving</t>
  </si>
  <si>
    <t>fuck,murphy  murphy,s  s,being  being,asshole  asshole,make  make,show  show,max  max,#inthedark</t>
  </si>
  <si>
    <t>#inthedark,good  good,show</t>
  </si>
  <si>
    <t>#inthedark,netflix  binge,watched  watched,dark  dark,netflix  netflix,bad  bad,ass  ass,#inthedark  #inthedark,#netflix  binged,watched  watched,#inthedark</t>
  </si>
  <si>
    <t>dean,#inthedark</t>
  </si>
  <si>
    <t>murphy,thot  thot,#inthedark  watching,#inthedark  #inthedark,tyson  tyson,gotta  gotta,die</t>
  </si>
  <si>
    <t>damn,max  max,#inthedark  yea,episode  episode,officially  officially,hate  hate,jess  jess,#inthedark  dang,man  man,funeral  funeral,scene</t>
  </si>
  <si>
    <t>murphy,#inthedark  #inthedark,beautiful</t>
  </si>
  <si>
    <t>finally,watch  watch,dark  dark,amp  amp,ve  ve,amazing  amazing,amp  amp,cried  cried,day  day,never  never,seen</t>
  </si>
  <si>
    <t>#inthedark,actually  actually,pretty  pretty,good  good,#netflix</t>
  </si>
  <si>
    <t>#inthedark,netflix  watching,#inthedark  stop,watching  netflix,completely  completely,hooked  episode,4  4,cwinthedark  cwinthedark,netflix  netflix,hooked  hooked,caseydeidrick</t>
  </si>
  <si>
    <t>watching,#inthedark  #inthedark,m  m,first  first,episode  episode,m  m,hooked</t>
  </si>
  <si>
    <t>ohheydj,show  show,#inthedark  #inthedark,netflix  netflix,well  well,actually  actually,cw  cw,show  show,discovered  discovered,ok  ok,netflix</t>
  </si>
  <si>
    <t>amp,jess  out,#inthedark  one,more  more,thing  thing,max  max,comeback  comeback,s2  s2,s  s,wearing  wearing,those</t>
  </si>
  <si>
    <t>episode,4  4,cwinthedark  cwinthedark,netflix  netflix,hooked  hooked,caseydeidrick  caseydeidrick,#inthedark</t>
  </si>
  <si>
    <t>stop,watching  watching,#inthedark  #inthedark,netflix  netflix,completely  completely,hooked</t>
  </si>
  <si>
    <t>#inthedark,tf  tf,decide  decide,make  make,dean  dean,pos  pos,actually  actually,liked  liked,soooo  soooo,irritating  irritating,ugh</t>
  </si>
  <si>
    <t>sweden,war  war,#america  #america,#muslim  #muslim,#afghanistan  #afghanistan,#sweden  #sweden,#swedish  #swedish,#swedishhousemafia  #swedishhousemafia,#globonews  #globonews,#islam  #islam,#inthedark</t>
  </si>
  <si>
    <t>bitches,dark  dark,tell  tell,yg  yg,ain  ain,t  t,tip  tip,#inthedark</t>
  </si>
  <si>
    <t>wonder,people  people,blind  blind,think  think,entitled  entitled,self  self,loathing  loathing,overly  overly,dependent  dependent,characteristics  characteristics,gave</t>
  </si>
  <si>
    <t>binged,#inthedark  #inthedark,weekend  weekend,loved  loved,second  second,wait  wait,season  season,two</t>
  </si>
  <si>
    <t>hi,nhs_pensions  nhs_pensions,d  d,confirm  confirm,scheme  scheme,pays  pays,q  q,within  within,20  20,days  days,12</t>
  </si>
  <si>
    <t>watched,episode  episode,s01e05  s01e05,dark  dark,2019  2019,#inthedark  #inthedark,#tvtime</t>
  </si>
  <si>
    <t>hate,murphy  murphy,mason  mason,basically  basically,except  except,blind  blind,without  without,kid  kid,#inthedark</t>
  </si>
  <si>
    <t>#inthedark,netflix  netflix,re  re,welcome</t>
  </si>
  <si>
    <t>unsettling,especially  especially,seeing  seeing,tv  tv,ad  ad,last  last,night  night,watching  watching,king  king,queens  queens,electricity</t>
  </si>
  <si>
    <t>#inthedark,#netflix  #netflix,good  good,af  af,amp  amp,hilarious</t>
  </si>
  <si>
    <t>#inthedark,good  good,series  binge,watched  watched,dark  dark,netflix  netflix,bad  bad,ass  ass,#inthedark  #inthedark,#netflix</t>
  </si>
  <si>
    <t>تشاهد,الليلة  الليلة,حلقة  حلقة,جديدة  جديدة,من  من,هذه  هذه,السلسلة  السلسلة,على  على,قناة  قناة,المسلسلات  المسلسلات,رقم</t>
  </si>
  <si>
    <t>stream,free  free,#inthedark  back,beginning  beginning,stream  making,plans  plans,stay  stay,bed  bed,day  day,stream</t>
  </si>
  <si>
    <t>yoh,murphey  murphey,#inthedark</t>
  </si>
  <si>
    <t>back,beginning  beginning,stream  stream,free  free,#inthedark</t>
  </si>
  <si>
    <t>ho,beccato  beccato,#inthedark  #inthedark,mini  mini,serie  serie,mi  mi,informerò  informerò,sui  sui,libri  libri,da  da,cui</t>
  </si>
  <si>
    <t>netflix,starting  starting,watching  watching,#inthedark  #inthedark,lastnight  lastnight,#amazing  #amazing,#binge  #binge,#bingewatcherproblems  #bingewatcherproblems,highly  highly,recommend</t>
  </si>
  <si>
    <t>cspan,apparently  apparently,cspan  cspan,followers  followers,busy  busy,read  read,presidents  presidents,actual  actual,tweet  tweet,#inthedark</t>
  </si>
  <si>
    <t>anyone,watching  watching,#inthedark  #inthedark,squicked  squicked,out  out,finale  finale,past  past,stories  stories,women  women,forced  forced,sex</t>
  </si>
  <si>
    <t>coolhandlukette,yes  yes,final  final,episode  episode,season  season,ended  ended,very  very,sour  sour,note  note,pissed  pissed,viewer</t>
  </si>
  <si>
    <t>watching,#inthedark  #inthedark,netflix  netflix,amp  amp,s  s,actually  actually,good</t>
  </si>
  <si>
    <t>finished,watching  watching,season  season,1  1,#netflixorginals  #netflixorginals,#inthedark  #inthedark,t  t,wait  wait,season  season,2  2,#worthwatching</t>
  </si>
  <si>
    <t>weekend,#niadontplay  #niadontplay,#inthedark  #inthedark,#binge  #binge,#netflix  making,plans  plans,stay  stay,bed  bed,day  day,stream  stream,free</t>
  </si>
  <si>
    <t>#inthedark,actually  actually,really  really,good</t>
  </si>
  <si>
    <t>both,responded  responded,same  same,person  person,same  same,templated  templated,responses  responses,#awful  #awful,service  service,emailed  emailed,continue</t>
  </si>
  <si>
    <t>watch,dark  dark,netflix  netflix,super  super,cool  cool,show  show,#inthedark  #inthedark,cwinthedark</t>
  </si>
  <si>
    <t>murphy,referring  referring,max  max,s  s,apartment  apartment,home  home,saying  saying,love  love,y  y,trying  trying,kill</t>
  </si>
  <si>
    <t>Top Word Pairs in Tweet by Salience</t>
  </si>
  <si>
    <t>suspected,max  max,narco  narco,cop  cop,tyson  tyson,s  s,dad  dad,darnell  darnell,wesley  wesley,nia  nia,nothing</t>
  </si>
  <si>
    <t>shit,using  using,wrong  wrong,hashtag  hashtag,#inthedark  #inthedark,oops</t>
  </si>
  <si>
    <t>free,#inthedark  back,beginning  beginning,stream  making,plans  plans,stay  stay,bed  bed,day  day,stream  still,long  long,way</t>
  </si>
  <si>
    <t>#inthedark,#1x13  #inthedark,#1x12  m,ready  ready,move  finished,watching  dark,2019  2019,#inthedark  #inthedark,#tvtime  #inthedark,#1x10  show,#inthedark</t>
  </si>
  <si>
    <t>chl0bird,s  s,actually  actually,cw  cw,show  show,yes  yes,gooooodd  gooooodd,#inthedark  sailorgainz18,started  started,s  s,good</t>
  </si>
  <si>
    <t>finished,entire  entire,first  first,season  season,#inthedark  netflix,amp  amp,wow  wow,amazing  amazing,season  season,full  full,twists</t>
  </si>
  <si>
    <t>friend,go  go,breakfast  breakfast,one  one,night  night,stand  stand,lesbian  lesbian,roommate  roommate,lesbians  lesbians,#inthedark  lesbian,m</t>
  </si>
  <si>
    <t>somaya_reece,netflix  netflix,check  check,out  out,series  series,m  m,watching  watching,called  called,#inthedark  netflix,really  really,good</t>
  </si>
  <si>
    <t>t,tell  #inthedark,t  tell,supposed  supposed,poorly  poorly,written  written,drama  drama,comedy  comedy,makes  makes,want  want,claw</t>
  </si>
  <si>
    <t>tyson,s  die,#inthedark  murphy,needs  max,#inthedark  s,s  murphy,s  doesn,t  murphy,dean  now,#inthedark  shit,#inthedark</t>
  </si>
  <si>
    <t>m,officially  officially,hooked  hooked,#inthedark  #inthedark,netflix  netflix,already  already,done  done,season  season,one  one,ready  ready,season</t>
  </si>
  <si>
    <t>back,beginning  beginning,stream  making,plans  plans,stay  stay,bed  bed,day  day,stream  stream,free  free,#inthedark</t>
  </si>
  <si>
    <t>Graph Type</t>
  </si>
  <si>
    <t>Modularity</t>
  </si>
  <si>
    <t>NodeXL Version</t>
  </si>
  <si>
    <t>Not Applicable</t>
  </si>
  <si>
    <t>1.0.1.415</t>
  </si>
  <si>
    <t>Key</t>
  </si>
  <si>
    <t>Action Label</t>
  </si>
  <si>
    <t>Action URL</t>
  </si>
  <si>
    <t>Brand Logo</t>
  </si>
  <si>
    <t>Brand URL</t>
  </si>
  <si>
    <t>Hashtag</t>
  </si>
  <si>
    <t>URL</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</si>
  <si>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</si>
  <si>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</si>
  <si>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</si>
  <si>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</si>
  <si>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</si>
  <si>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</si>
  <si>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</si>
  <si>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</si>
  <si>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</si>
  <si>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</si>
  <si>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</si>
  <si>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</si>
  <si>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</si>
  <si>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</si>
  <si>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</si>
  <si>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</si>
  <si>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</si>
  <si>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</si>
  <si>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</si>
  <si>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</si>
  <si>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</si>
  <si>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</si>
  <si>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</si>
  <si>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</si>
  <si>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</si>
  <si>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</si>
  <si>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</si>
  <si>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</si>
  <si>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</si>
  <si>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</si>
  <si>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</si>
  <si>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</si>
  <si>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</si>
  <si>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</si>
  <si>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</si>
  <si>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</si>
  <si>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</si>
  <si>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</si>
  <si>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</si>
  <si>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</si>
  <si>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</si>
  <si>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</si>
  <si>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G43</t>
  </si>
  <si>
    <t>G44</t>
  </si>
  <si>
    <t>G45</t>
  </si>
  <si>
    <t>G46</t>
  </si>
  <si>
    <t>G47</t>
  </si>
  <si>
    <t>G48</t>
  </si>
  <si>
    <t>G49</t>
  </si>
  <si>
    <t>G50</t>
  </si>
  <si>
    <t>G51</t>
  </si>
  <si>
    <t>G52</t>
  </si>
  <si>
    <t>G53</t>
  </si>
  <si>
    <t>G54</t>
  </si>
  <si>
    <t>G55</t>
  </si>
  <si>
    <t>G56</t>
  </si>
  <si>
    <t>G57</t>
  </si>
  <si>
    <t>G58</t>
  </si>
  <si>
    <t>G59</t>
  </si>
  <si>
    <t>G60</t>
  </si>
  <si>
    <t>G61</t>
  </si>
  <si>
    <t>G62</t>
  </si>
  <si>
    <t>G63</t>
  </si>
  <si>
    <t>G64</t>
  </si>
  <si>
    <t>G65</t>
  </si>
  <si>
    <t>G66</t>
  </si>
  <si>
    <t>G67</t>
  </si>
  <si>
    <t>G68</t>
  </si>
  <si>
    <t>G69</t>
  </si>
  <si>
    <t>G70</t>
  </si>
  <si>
    <t>G71</t>
  </si>
  <si>
    <t>G72</t>
  </si>
  <si>
    <t>G73</t>
  </si>
  <si>
    <t>G74</t>
  </si>
  <si>
    <t>G75</t>
  </si>
  <si>
    <t>G76</t>
  </si>
  <si>
    <t>G77</t>
  </si>
  <si>
    <t>G78</t>
  </si>
  <si>
    <t>G79</t>
  </si>
  <si>
    <t>G80</t>
  </si>
  <si>
    <t>G81</t>
  </si>
  <si>
    <t>G82</t>
  </si>
  <si>
    <t>G83</t>
  </si>
  <si>
    <t>G84</t>
  </si>
  <si>
    <t>G85</t>
  </si>
  <si>
    <t>G86</t>
  </si>
  <si>
    <t>G87</t>
  </si>
  <si>
    <t>G88</t>
  </si>
  <si>
    <t>G89</t>
  </si>
  <si>
    <t>G90</t>
  </si>
  <si>
    <t>G91</t>
  </si>
  <si>
    <t>G92</t>
  </si>
  <si>
    <t>G93</t>
  </si>
  <si>
    <t>G94</t>
  </si>
  <si>
    <t>G95</t>
  </si>
  <si>
    <t>G96</t>
  </si>
  <si>
    <t>G97</t>
  </si>
  <si>
    <t>G98</t>
  </si>
  <si>
    <t>G99</t>
  </si>
  <si>
    <t>G100</t>
  </si>
  <si>
    <t>G101</t>
  </si>
  <si>
    <t>G102</t>
  </si>
  <si>
    <t>G103</t>
  </si>
  <si>
    <t>G104</t>
  </si>
  <si>
    <t>G105</t>
  </si>
  <si>
    <t>G106</t>
  </si>
  <si>
    <t>G107</t>
  </si>
  <si>
    <t>G108</t>
  </si>
  <si>
    <t>G109</t>
  </si>
  <si>
    <t>G110</t>
  </si>
  <si>
    <t>G111</t>
  </si>
  <si>
    <t>G112</t>
  </si>
  <si>
    <t>G113</t>
  </si>
  <si>
    <t>G114</t>
  </si>
  <si>
    <t>G115</t>
  </si>
  <si>
    <t>G116</t>
  </si>
  <si>
    <t>G117</t>
  </si>
  <si>
    <t>G118</t>
  </si>
  <si>
    <t>G119</t>
  </si>
  <si>
    <t>G120</t>
  </si>
  <si>
    <t>G121</t>
  </si>
  <si>
    <t>G122</t>
  </si>
  <si>
    <t>G123</t>
  </si>
  <si>
    <t>G124</t>
  </si>
  <si>
    <t>G125</t>
  </si>
  <si>
    <t>G126</t>
  </si>
  <si>
    <t>G127</t>
  </si>
  <si>
    <t>G128</t>
  </si>
  <si>
    <t>G129</t>
  </si>
  <si>
    <t>G130</t>
  </si>
  <si>
    <t>G131</t>
  </si>
  <si>
    <t>G132</t>
  </si>
  <si>
    <t>G133</t>
  </si>
  <si>
    <t>G134</t>
  </si>
  <si>
    <t>G135</t>
  </si>
  <si>
    <t>G136</t>
  </si>
  <si>
    <t>G137</t>
  </si>
  <si>
    <t>G138</t>
  </si>
  <si>
    <t>G139</t>
  </si>
  <si>
    <t>G140</t>
  </si>
  <si>
    <t>G141</t>
  </si>
  <si>
    <t>G142</t>
  </si>
  <si>
    <t>G143</t>
  </si>
  <si>
    <t>G144</t>
  </si>
  <si>
    <t>G145</t>
  </si>
  <si>
    <t>G146</t>
  </si>
  <si>
    <t>G147</t>
  </si>
  <si>
    <t>G148</t>
  </si>
  <si>
    <t>G149</t>
  </si>
  <si>
    <t>G150</t>
  </si>
  <si>
    <t>G151</t>
  </si>
  <si>
    <t>G152</t>
  </si>
  <si>
    <t>G153</t>
  </si>
  <si>
    <t>G154</t>
  </si>
  <si>
    <t>G155</t>
  </si>
  <si>
    <t>G156</t>
  </si>
  <si>
    <t>G157</t>
  </si>
  <si>
    <t>G158</t>
  </si>
  <si>
    <t>G159</t>
  </si>
  <si>
    <t>G160</t>
  </si>
  <si>
    <t>G161</t>
  </si>
  <si>
    <t>G162</t>
  </si>
  <si>
    <t>G163</t>
  </si>
  <si>
    <t>G164</t>
  </si>
  <si>
    <t>G165</t>
  </si>
  <si>
    <t>G166</t>
  </si>
  <si>
    <t>G167</t>
  </si>
  <si>
    <t>G168</t>
  </si>
  <si>
    <t>G169</t>
  </si>
  <si>
    <t>G170</t>
  </si>
  <si>
    <t>G171</t>
  </si>
  <si>
    <t>G172</t>
  </si>
  <si>
    <t>G173</t>
  </si>
  <si>
    <t>G174</t>
  </si>
  <si>
    <t>G175</t>
  </si>
  <si>
    <t>G176</t>
  </si>
  <si>
    <t>G177</t>
  </si>
  <si>
    <t>G178</t>
  </si>
  <si>
    <t>G179</t>
  </si>
  <si>
    <t>G180</t>
  </si>
  <si>
    <t>G181</t>
  </si>
  <si>
    <t>G182</t>
  </si>
  <si>
    <t>G183</t>
  </si>
  <si>
    <t>G184</t>
  </si>
  <si>
    <t>G185</t>
  </si>
  <si>
    <t>G186</t>
  </si>
  <si>
    <t>0, 12, 96</t>
  </si>
  <si>
    <t>0, 136, 227</t>
  </si>
  <si>
    <t>0, 100, 50</t>
  </si>
  <si>
    <t>0, 176, 22</t>
  </si>
  <si>
    <t>191, 0, 0</t>
  </si>
  <si>
    <t>230, 120, 0</t>
  </si>
  <si>
    <t>255, 191, 0</t>
  </si>
  <si>
    <t>150, 200, 0</t>
  </si>
  <si>
    <t>200, 0, 120</t>
  </si>
  <si>
    <t>77, 0, 96</t>
  </si>
  <si>
    <t>91, 0, 191</t>
  </si>
  <si>
    <t>0, 98, 130</t>
  </si>
  <si>
    <t>213, 218, 255</t>
  </si>
  <si>
    <t>213, 238, 255</t>
  </si>
  <si>
    <t>213, 255, 234</t>
  </si>
  <si>
    <t>213, 255, 218</t>
  </si>
  <si>
    <t>255, 213, 213</t>
  </si>
  <si>
    <t>255, 235, 213</t>
  </si>
  <si>
    <t>255, 244, 213</t>
  </si>
  <si>
    <t>244, 255, 213</t>
  </si>
  <si>
    <t>255, 213, 238</t>
  </si>
  <si>
    <t>247, 213, 255</t>
  </si>
  <si>
    <t>233, 213, 255</t>
  </si>
  <si>
    <t>213, 244, 255</t>
  </si>
  <si>
    <t>Vertex Group</t>
  </si>
  <si>
    <t>Vertex 1 Group</t>
  </si>
  <si>
    <t>Vertex 2 Group</t>
  </si>
  <si>
    <t>GraphSource░TwitterSearch▓GraphTerm░#InTheDark▓GroupingDescription░The graph's vertices were grouped by cluster using the Wakita-Tsurumi cluster algorithm.▓LayoutAlgorithm░The graph was laid out using the Fruchterman-Reingold layout algorithm.▓GraphDirectedness░The graph is directed.</t>
  </si>
  <si>
    <t>Workbook Settings 2</t>
  </si>
  <si>
    <t>Creators</t>
  </si>
  <si>
    <t>Starring Patty Mattfeld</t>
  </si>
  <si>
    <t>Binge-Worthy</t>
  </si>
  <si>
    <t>Workbook Settings 3</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</si>
  <si>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&lt;value&gt;False&lt;/value&gt;
      &lt;/setting&gt;
    &lt;/AutoScaleUserSettings&gt;
    &lt;GraphZoomAndScaleUserSettings&gt;
      &lt;setting name="GraphScale" serializeAs="String"&gt;
        &lt;value&gt;1&lt;/value&gt;
      &lt;/setting&gt;
    &lt;/GraphZoomAndScaleUserSettings&gt;
    &lt;AutoFillUserSettings3&gt;
      &lt;setting name="VertexLabelSourceColumnName" serializeAs="String"&gt;
        &lt;value /&gt;
      &lt;/setting&gt;
      &lt;setting name="VertexPolarRSourceColumnName" serializeAs="String"&gt;
        &lt;value /&gt;
      &lt;/setting&gt;
      &lt;setting name="VertexLabelPositionSourceColumnName" serializeAs="String"&gt;
        &lt;value /&gt;
      &lt;/setting&gt;
      &lt;setting name="VertexShapeSourceColumnName" serializeAs="String"&gt;
        &lt;value /&gt;
      &lt;/setting&gt;
      &lt;setting name="VertexXSourceColumnName" serializeAs="String"&gt;
        &lt;value /&gt;
      &lt;/setting&gt;
      &lt;setting name="VertexColorSourceColumnName" serializeAs="String"&gt;
        &lt;value /&gt;
      &lt;/setting&gt;
      &lt;setting name="EdgeColorSourceColumnName" serializeAs="String"&gt;
        &lt;value /&gt;
      &lt;/setting&gt;
      &lt;setting name="VertexVisibilitySourceColumnName" serializeAs="String"&gt;
        &lt;value /&gt;
      &lt;/setting&gt;
      &lt;setting name="EdgeWidthSourceColumnName" serializeAs="String"&gt;
        &lt;value /&gt;
      &lt;/setting&gt;
      &lt;setting name="EdgeLabelSourceColumnName" serializeAs="String"&gt;
        &lt;value /&gt;
      &lt;/setting&gt;
      &lt;setting name="GroupCollapsedSourceColumnName" serializeAs="String"&gt;
        &lt;value /&gt;
      &lt;/setting&gt;
      &lt;setting name="VertexLayoutOrderSourceColumnName" serializeAs="String"&gt;
        &lt;value /&gt;
      &lt;/setting&gt;
      &lt;setting name="EdgeVisibilitySourceColumnName" serializeAs="String"&gt;
        &lt;value /&gt;
      &lt;/setting&gt;
      &lt;setting name="EdgeStyleSourceColumnName" serializeAs="String"&gt;
        &lt;value /&gt;
      &lt;/setting&gt;
      &lt;setting name="VertexPolarAngleSourceColumnName" serializeAs="String"&gt;
        &lt;value /&gt;
      &lt;/setting&gt;
      &lt;setting name="GroupLabelSourceColumnName" serializeAs="String"&gt;
        &lt;value /&gt;
      &lt;/setting&gt;
      &lt;setting name="EdgeAlphaSourceColumnName" serializeAs="String"&gt;
        &lt;value /&gt;
      &lt;/setting&gt;
      &lt;setting name="VertexAlphaSourceColumnName" serializeAs="String"&gt;
        &lt;value&gt;Eigenvector Centrality&lt;/value&gt;
      &lt;/setting&gt;
      &lt;setting name="VertexRadiusSourceColumnName" serializeAs="String"&gt;
        &lt;value&gt;Betweenness Centrality&lt;/value&gt;
      &lt;/setting&gt;
      &lt;setting name="VertexToolTipSourceColumnName" serializeAs="String"&gt;
        &lt;value&gt;Name&lt;/value&gt;
      &lt;/setting&gt;
      &lt;setting name="VertexYSourceColumnName" serializeAs="String"&gt;
        &lt;value /&gt;
      &lt;/setting&gt;
      &lt;setting name="VertexLabelFillColorSourceColumnName" serializeAs="String"&gt;
        &lt;value /&gt;
      &lt;/setting&gt;
      &lt;setting name="VertexLabelPositionDetails" serializeAs="String"&gt;
        &lt;value&gt;GreaterThan 0 Bottom Center Nowhere&lt;/value&gt;
      &lt;/setting&gt;
      &lt;setting name="VertexYDetails" serializeAs="String"&gt;
        &lt;value&gt;False False 0 0 0 9999 False False&lt;/value&gt;
      &lt;/setting&gt;
      &lt;setting name="VertexRadiusDetails" serializeAs="String"&gt;
        &lt;value&gt;False False 0 0 1 7 False True&lt;/value&gt;
      &lt;/setting&gt;
      &lt;setting name="GroupCollapsedDetails" serializeAs="String"&gt;
        &lt;value&gt;GreaterThan 0 Yes No&lt;/value&gt;
      &lt;/setting&gt;
      &lt;setting name="VertexXDetails" serializeAs="String"&gt;
        &lt;value&gt;False False 0 0 0 9999 False False&lt;/value&gt;</t>
  </si>
  <si>
    <t>▓0▓0▓0▓True▓Black▓Black▓▓▓0▓0▓0▓0▓0▓False▓▓0▓0▓0▓0▓0▓False▓▓0▓0▓0▓True▓Black▓Black▓▓Betweenness Centrality▓0.5▓7028.536697▓3▓1▓7▓True▓Eigenvector Centrality▓5.6E-05▓0.018065▓3▓50▓100▓True▓▓0▓0▓0▓0▓0▓False▓▓0▓0▓0▓0▓0▓False</t>
  </si>
  <si>
    <t xml:space="preserve">
      &lt;/setting&gt;
      &lt;setting name="VertexPolarAngleDetails" serializeAs="String"&gt;
        &lt;value&gt;False False 0 0 0 359 False False&lt;/value&gt;
      &lt;/setting&gt;
      &lt;setting name="VertexLayoutOrderDetails" serializeAs="String"&gt;
        &lt;value&gt;False False 0 0 1 9999 False False&lt;/value&gt;
      &lt;/setting&gt;
      &lt;setting name="EdgeStyleDetails" serializeAs="String"&gt;
        &lt;value&gt;GreaterThan 0 Solid Dash&lt;/value&gt;
      &lt;/setting&gt;
      &lt;setting name="EdgeVisibilityDetails" serializeAs="String"&gt;
        &lt;value&gt;GreaterThan 0 Show Skip&lt;/value&gt;
      &lt;/setting&gt;
      &lt;setting name="VertexColorDetails" serializeAs="String"&gt;
        &lt;value&gt;False False 0 10 241, 137, 4 46, 7, 195 False False True&lt;/value&gt;
      &lt;/setting&gt;
      &lt;setting name="VertexPolarRDetails" serializeAs="String"&gt;
        &lt;value&gt;False False 0 0 0 1 False False&lt;/value&gt;
      &lt;/setting&gt;
      &lt;setting name="VertexShapeDetails" serializeAs="String"&gt;
        &lt;value&gt;GreaterThan 0 Solid Square Disk&lt;/value&gt;
      &lt;/setting&gt;
      &lt;setting name="VertexLabelFillColorDetails" serializeAs="String"&gt;
        &lt;value&gt;False False 0 10 241, 137, 4 46, 7, 195 False False True&lt;/value&gt;
      &lt;/setting&gt;
      &lt;setting name="VertexAlphaDetails" serializeAs="String"&gt;
        &lt;value&gt;False False 0 0 50 100 True True&lt;/value&gt;
      &lt;/setting&gt;
      &lt;setting name="EdgeAlphaDetails" serializeAs="String"&gt;
        &lt;value&gt;False False 0 100 10 100 False False&lt;/value&gt;
      &lt;/setting&gt;
      &lt;setting name="VertexVisibilityDetails" serializeAs="String"&gt;
        &lt;value&gt;GreaterThan 0 Show if in an Edge Skip&lt;/value&gt;
      &lt;/setting&gt;
      &lt;setting name="EdgeWidthDetails" serializeAs="String"&gt;
        &lt;value&gt;False False 1 10 1 10 False False&lt;/value&gt;
      &lt;/setting&gt;
      &lt;setting name="EdgeColorDetails" serializeAs="String"&gt;
        &lt;value&gt;False False 0 10 241, 137, 4 46, 7, 195 False False True&lt;/value&gt;
      &lt;/setting&gt;
    &lt;/AutoFillUserSettings3&gt;
    &lt;LayoutUserSettings&gt;
      &lt;setting name="Margin" serializeAs="String"&gt;
        &lt;value&gt;6&lt;/value&gt;
      &lt;/setting&gt;
      &lt;setting name="FruchtermanReingoldIterations" serializeAs="String"&gt;
        &lt;value&gt;10&lt;/value&gt;
      &lt;/setting&gt;
      &lt;setting name="GroupRectanglePenWidth" serializeAs="String"&gt;
        &lt;value&gt;1&lt;/value&gt;
      &lt;/setting&gt;
      &lt;setting name="BoxLayoutAlgorithm" serializeAs="String"&gt;
        &lt;value&gt;Treemap&lt;/value&gt;
      &lt;/setting&gt;
      &lt;setting name="FruchtermanReingoldC" serializeAs="String"&gt;
        &lt;value&gt;3&lt;/value&gt;
      &lt;/setting&gt;
      &lt;setting name="ImproveLayoutOfGroups" serializeAs="String"&gt;
        &lt;value&gt;False&lt;/value&gt;
      &lt;/setting&gt;
      &lt;setting name="LayoutStyle" serializeAs="String"&gt;
        &lt;value&gt;UseGroups&lt;/value&gt;
      &lt;/setting&gt;
      &lt;setting name="IntergroupEdgeStyle" serializeAs="String"&gt;
        &lt;value&gt;Show&lt;/value&gt;
      &lt;/setting&gt;
    &lt;/LayoutUserSettings&gt;
    &lt;GroupUserSettings&gt;
      &lt;setting name="ReadGroups" serializeAs="String"&gt;
        &lt;value&gt;True&lt;/value&gt;
      &lt;/setting&gt;
      &lt;setting name="ReadVertexShapeFromGroups" serializeAs="String"&gt;
        &lt;value&gt;True&lt;/value&gt;
      &lt;/setting&gt;
      &lt;setting name="ReadVertexColorFromGroups" serializeAs="String"&gt;
        &lt;value&gt;False&lt;/value&gt;
      &lt;/setting&gt;
    &lt;/GroupUserSettings&gt;
    &lt;ClusterUserSettings&gt;
      &lt;setting name="ClusterAlgorithm" serializeAs="String"&gt;
        &lt;value&gt;WakitaTsurumi&lt;/value&gt;
      &lt;/setting&gt;
      &lt;setting name="PutNeighborlessVerticesInOneCluster" serializeAs="String"&gt;
        &lt;value&gt;False&lt;/value&gt;
      &lt;/setting&gt;
    &lt;/ClusterUserSettings&gt;
    &lt;ColumnGroupUserSettings&gt;
      &lt;setting name="ColumnGroupsToShow" serializeAs="String"&gt;
        &lt;value&gt;EdgeDoNotHide, EdgeVisualAttributes, EdgeLabels, EdgeGraphMetrics, EdgeOtherColumns, VertexDoNotHide, VertexVisualAttributes, VertexGraphMetrics, VertexLabels, VertexOtherColumns, GroupDoNotHide, GroupVisualAttributes, GroupLabels, GroupGraphMetrics, GroupEdgeDoNotHide, GroupEdgeGraphMetrics&lt;/value&gt;
      &lt;/setting&gt;
    &lt;/ColumnGroupUserSettings&gt;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 EdgeCreation, TimeSeries, Paths, NetworkTopItems&lt;/value&gt;
      &lt;/setting&gt;
    &lt;/GraphMetricUserSettings&gt;
    &lt;GeneralUserSettings4&gt;
      &lt;setting name="NewWorkbookGraphDirectedness" serializeAs="String"&gt;
        &lt;value&gt;Directed&lt;/value&gt;
      &lt;/setting&gt;
      &lt;setting name="VertexRadius" serializeAs="String"&gt;
        &lt;value&gt;1.5&lt;/value&gt;
      &lt;/setting&gt;
      &lt;setting name="SelectedEdgeColor" serializeAs="String"&gt;
        &lt;value&gt;Red&lt;/value&gt;
      &lt;/setting&gt;
      &lt;setting name="VertexRelativeOuterGlowSize" serializeAs="String"&gt;
        &lt;value&gt;3&lt;/value&gt;
      &lt;/setting&gt;
      &lt;setting name="LabelUserSettings" serializeAs="String"&gt;
        &lt;value&gt;Microsoft Sans Serif, 8.25pt White BottomCenter 2147483647 2147483647 Black True 200 Black 86 TopLeft Microsoft Sans Serif, 8.25pt Microsoft Sans Serif, 14.25pt&lt;/value&gt;
      &lt;/setting&gt;
      &lt;setting name="VertexAlpha" serializeAs="String"&gt;
        &lt;value&gt;100&lt;/value&gt;
      &lt;/setting&gt;
      &lt;setting name="RelativeArrowSize" serializeAs="String"&gt;
        &lt;value&gt;3&lt;/value&gt;
      &lt;/setting&gt;
      &lt;setting name="VertexShape" serializeAs="String"&gt;
        &lt;value&gt;Disk&lt;/value&gt;
      &lt;/setting&gt;
      &lt;setting name="EdgeWidth" serializeAs="String"&gt;
        &lt;value&gt;1&lt;/value&gt;
      &lt;/setting&gt;
      &lt;setting name="VertexColor" serializeAs="String"&gt;
        &lt;value&gt;Black&lt;/value&gt;
      &lt;/setting&gt;
      &lt;setting name="EdgeAlpha" serializeAs="String"&gt;
        &lt;value&gt;100&lt;/value&gt;
      &lt;/setting&gt;
      &lt;setting name="EdgeCurveStyle" serializeAs="String"&gt;
        &lt;value&gt;Straight&lt;/value&gt;
      &lt;/setting&gt;
      &lt;setting name="BackC</t>
  </si>
  <si>
    <t>olor" serializeAs="String"&gt;
        &lt;value&gt;White&lt;/value&gt;
      &lt;/setting&gt;
      &lt;setting name="BackgroundImageUri" serializeAs="String"&gt;
        &lt;value /&gt;
      &lt;/setting&gt;
      &lt;setting name="SelectedVertexColor" serializeAs="String"&gt;
        &lt;value&gt;Red&lt;/value&gt;
      &lt;/setting&gt;
      &lt;setting name="EdgeBezierDisplacementFactor" serializeAs="String"&gt;
        &lt;value&gt;0.2&lt;/value&gt;
      &lt;/setting&gt;
      &lt;setting name="AutoSelect" serializeAs="String"&gt;
        &lt;value&gt;True&lt;/value&gt;
      &lt;/setting&gt;
      &lt;setting name="AutoReadWorkbook" serializeAs="String"&gt;
        &lt;value&gt;True&lt;/value&gt;
      &lt;/setting&gt;
      &lt;setting name="VertexEffect" serializeAs="String"&gt;
        &lt;value&gt;None&lt;/value&gt;
      &lt;/setting&gt;
      &lt;setting name="VertexImageSize" serializeAs="String"&gt;
        &lt;value&gt;100&lt;/value&gt;
      &lt;/setting&gt;
      &lt;setting name="AxisFont" serializeAs="String"&gt;
        &lt;value&gt;Microsoft Sans Serif, 8.25pt&lt;/value&gt;
      &lt;/setting&gt;
      &lt;setting name="EdgeBundlerStraightening" serializeAs="String"&gt;
        &lt;value&gt;0.15&lt;/value&gt;
      &lt;/setting&gt;
      &lt;setting name="EdgeColor" serializeAs="String"&gt;
        &lt;value&gt;Gray&lt;/value&gt;
      &lt;/setting&gt;
      &lt;setting name="ShowGraphLegend" serializeAs="String"&gt;
        &lt;value&gt;False&lt;/value&gt;
      &lt;/setting&gt;
      &lt;setting name="ReadVertexLabels" serializeAs="String"&gt;
        &lt;value&gt;True&lt;/value&gt;
      &lt;/setting&gt;
      &lt;setting name="ReadEdgeLabels" serializeAs="String"&gt;
        &lt;value&gt;True&lt;/value&gt;
      &lt;/setting&gt;
      &lt;setting name="ReadGroupLabels" serializeAs="String"&gt;
        &lt;value&gt;True&lt;/value&gt;
      &lt;/setting&gt;
      &lt;setting name="ShowGraphAxes" serializeAs="String"&gt;
        &lt;value&gt;False&lt;/value&gt;
      &lt;/setting&gt;
    &lt;/GeneralUserSettings4&gt;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</si>
</sst>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0"/>
    <numFmt numFmtId="166" formatCode="#,##0.000"/>
    <numFmt numFmtId="167" formatCode="0.000"/>
    <numFmt numFmtId="177" formatCode="General"/>
    <numFmt numFmtId="178" formatCode="0"/>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0" fontId="0" fillId="3" borderId="1" xfId="27" applyNumberFormat="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1" fontId="0" fillId="4" borderId="12" xfId="24" applyNumberFormat="1" applyBorder="1"/>
    <xf numFmtId="167" fontId="0" fillId="4" borderId="12" xfId="24" applyNumberFormat="1" applyBorder="1"/>
    <xf numFmtId="0" fontId="0" fillId="0" borderId="0" xfId="0" applyFill="1" applyBorder="1" applyAlignment="1">
      <alignment/>
    </xf>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1" fontId="0" fillId="4" borderId="11" xfId="24" applyNumberFormat="1" applyBorder="1"/>
    <xf numFmtId="167" fontId="0" fillId="4" borderId="11" xfId="24" applyNumberFormat="1" applyBorder="1"/>
    <xf numFmtId="0" fontId="0" fillId="3" borderId="1" xfId="23" applyNumberFormat="1" applyFont="1" applyBorder="1" applyAlignment="1">
      <alignment/>
    </xf>
    <xf numFmtId="164" fontId="0" fillId="3" borderId="1" xfId="23" applyNumberFormat="1" applyFont="1" applyBorder="1" applyAlignment="1">
      <alignment/>
    </xf>
    <xf numFmtId="1" fontId="0" fillId="3" borderId="1" xfId="23" applyNumberFormat="1" applyFont="1" applyBorder="1" applyAlignment="1">
      <alignment/>
    </xf>
    <xf numFmtId="49" fontId="6" fillId="5" borderId="1" xfId="25" applyNumberForma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65" fontId="0" fillId="6" borderId="1" xfId="26" applyNumberFormat="1" applyFont="1" applyBorder="1" applyAlignment="1">
      <alignment/>
    </xf>
    <xf numFmtId="0" fontId="0" fillId="6" borderId="1" xfId="26" applyNumberFormat="1" applyFont="1" applyBorder="1" applyAlignment="1">
      <alignment/>
    </xf>
    <xf numFmtId="166" fontId="0" fillId="6" borderId="1" xfId="26" applyNumberFormat="1" applyFont="1" applyBorder="1" applyAlignment="1">
      <alignment/>
    </xf>
    <xf numFmtId="1" fontId="0" fillId="4" borderId="1" xfId="24" applyNumberFormat="1" applyFont="1" applyBorder="1" applyAlignment="1">
      <alignment/>
    </xf>
    <xf numFmtId="0" fontId="0" fillId="2" borderId="1" xfId="20" applyNumberFormat="1"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18">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numFmt numFmtId="178" formatCode="0"/>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border>
        <left style="thin">
          <color theme="0"/>
        </left>
      </border>
    </dxf>
    <dxf>
      <numFmt numFmtId="177"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numFmt numFmtId="179"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7"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7"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9" formatCode="@"/>
      <alignment horizontal="general" vertical="bottom" textRotation="0" wrapText="1" shrinkToFit="1" readingOrder="0"/>
    </dxf>
    <dxf>
      <numFmt numFmtId="177"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numFmt numFmtId="179" formatCode="@"/>
    </dxf>
    <dxf>
      <numFmt numFmtId="179" formatCode="@"/>
    </dxf>
    <dxf>
      <numFmt numFmtId="167" formatCode="0.00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7" formatCode="General"/>
    </dxf>
    <dxf>
      <font>
        <b val="0"/>
        <i val="0"/>
        <u val="none"/>
        <strike val="0"/>
        <sz val="11"/>
        <name val="Calibri"/>
        <color theme="1"/>
        <condense val="0"/>
        <extend val="0"/>
      </font>
      <numFmt numFmtId="177"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17"/>
      <tableStyleElement type="headerRow" dxfId="216"/>
    </tableStyle>
    <tableStyle name="NodeXL Table" pivot="0" count="1">
      <tableStyleElement type="headerRow" dxfId="2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customXml" Target="../customXml/item1.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482500"/>
        <c:axId val="13342501"/>
      </c:barChart>
      <c:catAx>
        <c:axId val="148250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3342501"/>
        <c:crosses val="autoZero"/>
        <c:auto val="1"/>
        <c:lblOffset val="100"/>
        <c:noMultiLvlLbl val="0"/>
      </c:catAx>
      <c:valAx>
        <c:axId val="133425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825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2973646"/>
        <c:axId val="7000767"/>
      </c:barChart>
      <c:catAx>
        <c:axId val="5297364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7000767"/>
        <c:crosses val="autoZero"/>
        <c:auto val="1"/>
        <c:lblOffset val="100"/>
        <c:noMultiLvlLbl val="0"/>
      </c:catAx>
      <c:valAx>
        <c:axId val="70007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9736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3006904"/>
        <c:axId val="30191225"/>
      </c:barChart>
      <c:catAx>
        <c:axId val="6300690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0191225"/>
        <c:crosses val="autoZero"/>
        <c:auto val="1"/>
        <c:lblOffset val="100"/>
        <c:noMultiLvlLbl val="0"/>
      </c:catAx>
      <c:valAx>
        <c:axId val="301912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0069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285570"/>
        <c:axId val="29570131"/>
      </c:barChart>
      <c:catAx>
        <c:axId val="328557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9570131"/>
        <c:crosses val="autoZero"/>
        <c:auto val="1"/>
        <c:lblOffset val="100"/>
        <c:noMultiLvlLbl val="0"/>
      </c:catAx>
      <c:valAx>
        <c:axId val="295701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855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64804588"/>
        <c:axId val="46370381"/>
      </c:barChart>
      <c:catAx>
        <c:axId val="6480458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6370381"/>
        <c:crosses val="autoZero"/>
        <c:auto val="1"/>
        <c:lblOffset val="100"/>
        <c:noMultiLvlLbl val="0"/>
      </c:catAx>
      <c:valAx>
        <c:axId val="463703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8045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4680246"/>
        <c:axId val="65013351"/>
      </c:barChart>
      <c:catAx>
        <c:axId val="1468024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5013351"/>
        <c:crosses val="autoZero"/>
        <c:auto val="1"/>
        <c:lblOffset val="100"/>
        <c:noMultiLvlLbl val="0"/>
      </c:catAx>
      <c:valAx>
        <c:axId val="650133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6802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8249248"/>
        <c:axId val="31590049"/>
      </c:barChart>
      <c:catAx>
        <c:axId val="4824924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1590049"/>
        <c:crosses val="autoZero"/>
        <c:auto val="1"/>
        <c:lblOffset val="100"/>
        <c:noMultiLvlLbl val="0"/>
      </c:catAx>
      <c:valAx>
        <c:axId val="315900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2492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5874986"/>
        <c:axId val="8657147"/>
      </c:barChart>
      <c:catAx>
        <c:axId val="1587498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8657147"/>
        <c:crosses val="autoZero"/>
        <c:auto val="1"/>
        <c:lblOffset val="100"/>
        <c:noMultiLvlLbl val="0"/>
      </c:catAx>
      <c:valAx>
        <c:axId val="86571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8749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0805460"/>
        <c:axId val="30140277"/>
      </c:barChart>
      <c:catAx>
        <c:axId val="10805460"/>
        <c:scaling>
          <c:orientation val="minMax"/>
        </c:scaling>
        <c:axPos val="b"/>
        <c:delete val="1"/>
        <c:majorTickMark val="out"/>
        <c:minorTickMark val="none"/>
        <c:tickLblPos val="none"/>
        <c:crossAx val="30140277"/>
        <c:crosses val="autoZero"/>
        <c:auto val="1"/>
        <c:lblOffset val="100"/>
        <c:noMultiLvlLbl val="0"/>
      </c:catAx>
      <c:valAx>
        <c:axId val="30140277"/>
        <c:scaling>
          <c:orientation val="minMax"/>
        </c:scaling>
        <c:axPos val="l"/>
        <c:delete val="1"/>
        <c:majorTickMark val="out"/>
        <c:minorTickMark val="none"/>
        <c:tickLblPos val="none"/>
        <c:crossAx val="1080546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D572" totalsRowShown="0" headerRowDxfId="214" dataDxfId="164">
  <autoFilter ref="A2:BD572"/>
  <tableColumns count="56">
    <tableColumn id="1" name="Vertex 1" dataDxfId="149"/>
    <tableColumn id="2" name="Vertex 2" dataDxfId="147"/>
    <tableColumn id="3" name="Color" dataDxfId="148"/>
    <tableColumn id="4" name="Width" dataDxfId="173"/>
    <tableColumn id="11" name="Style" dataDxfId="172"/>
    <tableColumn id="5" name="Opacity" dataDxfId="171"/>
    <tableColumn id="6" name="Visibility" dataDxfId="170"/>
    <tableColumn id="10" name="Label" dataDxfId="169"/>
    <tableColumn id="12" name="Label Text Color" dataDxfId="168"/>
    <tableColumn id="13" name="Label Font Size" dataDxfId="167"/>
    <tableColumn id="14" name="Reciprocated?" dataDxfId="78"/>
    <tableColumn id="7" name="ID" dataDxfId="166"/>
    <tableColumn id="9" name="Dynamic Filter" dataDxfId="165"/>
    <tableColumn id="8" name="Add Your Own Columns Here" dataDxfId="146"/>
    <tableColumn id="15" name="Relationship" dataDxfId="145"/>
    <tableColumn id="16" name="Relationship Date (UTC)" dataDxfId="144"/>
    <tableColumn id="17" name="Tweet" dataDxfId="143"/>
    <tableColumn id="18" name="URLs in Tweet" dataDxfId="142"/>
    <tableColumn id="19" name="Domains in Tweet" dataDxfId="141"/>
    <tableColumn id="20" name="Hashtags in Tweet" dataDxfId="140"/>
    <tableColumn id="21" name="Media in Tweet" dataDxfId="139"/>
    <tableColumn id="22" name="Tweet Image File" dataDxfId="138"/>
    <tableColumn id="23" name="Tweet Date (UTC)" dataDxfId="137"/>
    <tableColumn id="24" name="Date" dataDxfId="136"/>
    <tableColumn id="25" name="Time" dataDxfId="135"/>
    <tableColumn id="26" name="Twitter Page for Tweet" dataDxfId="134"/>
    <tableColumn id="27" name="Latitude" dataDxfId="133"/>
    <tableColumn id="28" name="Longitude" dataDxfId="132"/>
    <tableColumn id="29" name="Imported ID" dataDxfId="131"/>
    <tableColumn id="30" name="In-Reply-To Tweet ID" dataDxfId="130"/>
    <tableColumn id="31" name="Favorited" dataDxfId="129"/>
    <tableColumn id="32" name="Favorite Count" dataDxfId="128"/>
    <tableColumn id="33" name="In-Reply-To User ID" dataDxfId="127"/>
    <tableColumn id="34" name="Is Quote Status" dataDxfId="126"/>
    <tableColumn id="35" name="Language" dataDxfId="125"/>
    <tableColumn id="36" name="Possibly Sensitive" dataDxfId="124"/>
    <tableColumn id="37" name="Quoted Status ID" dataDxfId="123"/>
    <tableColumn id="38" name="Retweeted" dataDxfId="122"/>
    <tableColumn id="39" name="Retweet Count" dataDxfId="121"/>
    <tableColumn id="40" name="Retweet ID" dataDxfId="120"/>
    <tableColumn id="41" name="Source" dataDxfId="119"/>
    <tableColumn id="42" name="Truncated" dataDxfId="118"/>
    <tableColumn id="43" name="Unified Twitter ID" dataDxfId="117"/>
    <tableColumn id="44" name="Imported Tweet Type" dataDxfId="116"/>
    <tableColumn id="45" name="Added By Extended Analysis" dataDxfId="115"/>
    <tableColumn id="46" name="Corrected By Extended Analysis" dataDxfId="114"/>
    <tableColumn id="47" name="Place Bounding Box" dataDxfId="113"/>
    <tableColumn id="48" name="Place Country" dataDxfId="112"/>
    <tableColumn id="49" name="Place Country Code" dataDxfId="111"/>
    <tableColumn id="50" name="Place Full Name" dataDxfId="110"/>
    <tableColumn id="51" name="Place ID" dataDxfId="109"/>
    <tableColumn id="52" name="Place Name" dataDxfId="108"/>
    <tableColumn id="53" name="Place Type" dataDxfId="107"/>
    <tableColumn id="54" name="Place URL" dataDxfId="2"/>
    <tableColumn id="55" name="Vertex 1 Group" dataDxfId="1">
      <calculatedColumnFormula>REPLACE(INDEX(GroupVertices[Group], MATCH(Edges[[#This Row],[Vertex 1]],GroupVertices[Vertex],0)),1,1,"")</calculatedColumnFormula>
    </tableColumn>
    <tableColumn id="56" name="Vertex 2 Group" dataDxfId="0">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7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B11" totalsRowShown="0" headerRowDxfId="77" dataDxfId="76">
  <autoFilter ref="A1:B11"/>
  <tableColumns count="2">
    <tableColumn id="1" name="Top URLs in Tweet in Entire Graph" dataDxfId="75"/>
    <tableColumn id="2" name="Entire Graph Count" dataDxfId="74"/>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B24" totalsRowShown="0" headerRowDxfId="72" dataDxfId="71">
  <autoFilter ref="A14:B24"/>
  <tableColumns count="2">
    <tableColumn id="1" name="Top Domains in Tweet in Entire Graph" dataDxfId="70"/>
    <tableColumn id="2" name="Entire Graph Count" dataDxfId="69"/>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B37" totalsRowShown="0" headerRowDxfId="67" dataDxfId="66">
  <autoFilter ref="A27:B37"/>
  <tableColumns count="2">
    <tableColumn id="1" name="Top Hashtags in Tweet in Entire Graph" dataDxfId="65"/>
    <tableColumn id="2" name="Entire Graph Count" dataDxfId="64"/>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B50" totalsRowShown="0" headerRowDxfId="62" dataDxfId="61">
  <autoFilter ref="A40:B50"/>
  <tableColumns count="2">
    <tableColumn id="1" name="Top Words in Tweet in Entire Graph" dataDxfId="60"/>
    <tableColumn id="2" name="Entire Graph Count" dataDxfId="59"/>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B63" totalsRowShown="0" headerRowDxfId="57" dataDxfId="56">
  <autoFilter ref="A53:B63"/>
  <tableColumns count="2">
    <tableColumn id="1" name="Top Word Pairs in Tweet in Entire Graph" dataDxfId="55"/>
    <tableColumn id="2" name="Entire Graph Count" dataDxfId="54"/>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B76" totalsRowShown="0" headerRowDxfId="52" dataDxfId="51">
  <autoFilter ref="A66:B76"/>
  <tableColumns count="2">
    <tableColumn id="1" name="Top Replied-To in Entire Graph" dataDxfId="50"/>
    <tableColumn id="2" name="Entire Graph Count" dataDxfId="49"/>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9:B89" totalsRowShown="0" headerRowDxfId="48" dataDxfId="47">
  <autoFilter ref="A79:B89"/>
  <tableColumns count="2">
    <tableColumn id="1" name="Top Mentioned in Entire Graph" dataDxfId="46"/>
    <tableColumn id="2" name="Entire Graph Count" dataDxfId="45"/>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92:B102" totalsRowShown="0" headerRowDxfId="42" dataDxfId="41">
  <autoFilter ref="A92:B102"/>
  <tableColumns count="2">
    <tableColumn id="1" name="Top Tweeters in Entire Graph" dataDxfId="40"/>
    <tableColumn id="2" name="Entire Graph Count" dataDxfId="39"/>
  </tableColumns>
  <tableStyleInfo name="NodeXL Table" showFirstColumn="0" showLastColumn="0" showRowStripes="1" showColumnStripes="0"/>
</table>
</file>

<file path=xl/tables/table19.xml><?xml version="1.0" encoding="utf-8"?>
<table xmlns="http://schemas.openxmlformats.org/spreadsheetml/2006/main" id="19" name="ExportOptions" displayName="ExportOptions" ref="A1:B7" totalsRowShown="0" headerRowDxfId="24" dataDxfId="23">
  <autoFilter ref="A1:B7"/>
  <tableColumns count="2">
    <tableColumn id="1" name="Key" dataDxfId="22"/>
    <tableColumn id="2" name="Value" dataDxfId="2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J346" totalsRowShown="0" headerRowDxfId="213" dataDxfId="150">
  <autoFilter ref="A2:BJ346"/>
  <sortState ref="A3:BJ346">
    <sortCondition sortBy="value" ref="K3:K346"/>
  </sortState>
  <tableColumns count="62">
    <tableColumn id="1" name="Vertex" dataDxfId="163"/>
    <tableColumn id="2" name="Color" dataDxfId="162"/>
    <tableColumn id="5" name="Shape" dataDxfId="161"/>
    <tableColumn id="6" name="Size" dataDxfId="160"/>
    <tableColumn id="4" name="Opacity" dataDxfId="87"/>
    <tableColumn id="7" name="Image File" dataDxfId="85"/>
    <tableColumn id="3" name="Visibility" dataDxfId="86"/>
    <tableColumn id="10" name="Label" dataDxfId="159"/>
    <tableColumn id="16" name="Label Fill Color" dataDxfId="158"/>
    <tableColumn id="9" name="Label Position" dataDxfId="81"/>
    <tableColumn id="8" name="Tooltip" dataDxfId="79"/>
    <tableColumn id="18" name="Layout Order" dataDxfId="80"/>
    <tableColumn id="13" name="X" dataDxfId="157"/>
    <tableColumn id="14" name="Y" dataDxfId="156"/>
    <tableColumn id="12" name="Locked?" dataDxfId="155"/>
    <tableColumn id="19" name="Polar R" dataDxfId="154"/>
    <tableColumn id="20" name="Polar Angle" dataDxfId="153"/>
    <tableColumn id="21" name="Degree" dataDxfId="18"/>
    <tableColumn id="22" name="In-Degree" dataDxfId="17"/>
    <tableColumn id="23" name="Out-Degree" dataDxfId="15"/>
    <tableColumn id="24" name="Betweenness Centrality" dataDxfId="16"/>
    <tableColumn id="25" name="Closeness Centrality" dataDxfId="20"/>
    <tableColumn id="26" name="Eigenvector Centrality" dataDxfId="19"/>
    <tableColumn id="15" name="PageRank" dataDxfId="14"/>
    <tableColumn id="27" name="Clustering Coefficient" dataDxfId="12"/>
    <tableColumn id="29" name="Reciprocated Vertex Pair Ratio" dataDxfId="13"/>
    <tableColumn id="11" name="ID" dataDxfId="152"/>
    <tableColumn id="28" name="Dynamic Filter" dataDxfId="151"/>
    <tableColumn id="17" name="Add Your Own Columns Here" dataDxfId="106"/>
    <tableColumn id="30" name="Name" dataDxfId="105"/>
    <tableColumn id="31" name="Followed" dataDxfId="104"/>
    <tableColumn id="32" name="Followers" dataDxfId="103"/>
    <tableColumn id="33" name="Tweets" dataDxfId="102"/>
    <tableColumn id="34" name="Favorites" dataDxfId="101"/>
    <tableColumn id="35" name="Time Zone UTC Offset (Seconds)" dataDxfId="100"/>
    <tableColumn id="36" name="Description" dataDxfId="99"/>
    <tableColumn id="37" name="Location" dataDxfId="98"/>
    <tableColumn id="38" name="Web" dataDxfId="97"/>
    <tableColumn id="39" name="Time Zone" dataDxfId="96"/>
    <tableColumn id="40" name="Joined Twitter Date (UTC)" dataDxfId="95"/>
    <tableColumn id="41" name="Profile Banner Url" dataDxfId="94"/>
    <tableColumn id="42" name="Default Profile" dataDxfId="93"/>
    <tableColumn id="43" name="Default Profile Image" dataDxfId="92"/>
    <tableColumn id="44" name="Geo Enabled" dataDxfId="91"/>
    <tableColumn id="45" name="Language" dataDxfId="90"/>
    <tableColumn id="46" name="Listed Count" dataDxfId="89"/>
    <tableColumn id="47" name="Profile Background Image Url" dataDxfId="88"/>
    <tableColumn id="48" name="Verified" dataDxfId="84"/>
    <tableColumn id="49" name="Custom Menu Item Text" dataDxfId="83"/>
    <tableColumn id="50" name="Custom Menu Item Action" dataDxfId="82"/>
    <tableColumn id="51" name="Tweeted Search Term?" dataDxfId="36"/>
    <tableColumn id="52" name="Top URLs in Tweet by Count" dataDxfId="35"/>
    <tableColumn id="53" name="Top URLs in Tweet by Salience" dataDxfId="34"/>
    <tableColumn id="54" name="Top Domains in Tweet by Count" dataDxfId="33"/>
    <tableColumn id="55" name="Top Domains in Tweet by Salience" dataDxfId="32"/>
    <tableColumn id="56" name="Top Hashtags in Tweet by Count" dataDxfId="31"/>
    <tableColumn id="57" name="Top Hashtags in Tweet by Salience" dataDxfId="30"/>
    <tableColumn id="58" name="Top Words in Tweet by Count" dataDxfId="29"/>
    <tableColumn id="59" name="Top Words in Tweet by Salience" dataDxfId="28"/>
    <tableColumn id="60" name="Top Word Pairs in Tweet by Count" dataDxfId="27"/>
    <tableColumn id="61" name="Top Word Pairs in Tweet by Salience" dataDxfId="4"/>
    <tableColumn id="62" name="Vertex Group" dataDxfId="3">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AF188" totalsRowShown="0" headerRowDxfId="212">
  <autoFilter ref="A2:AF188"/>
  <tableColumns count="32">
    <tableColumn id="1" name="Group" dataDxfId="11"/>
    <tableColumn id="2" name="Vertex Color" dataDxfId="10"/>
    <tableColumn id="3" name="Vertex Shape" dataDxfId="8"/>
    <tableColumn id="22" name="Visibility" dataDxfId="9"/>
    <tableColumn id="4" name="Collapsed?"/>
    <tableColumn id="18" name="Label" dataDxfId="211"/>
    <tableColumn id="20" name="Collapsed X"/>
    <tableColumn id="21" name="Collapsed Y"/>
    <tableColumn id="6" name="ID" dataDxfId="210"/>
    <tableColumn id="19" name="Collapsed Properties" dataDxfId="209"/>
    <tableColumn id="5" name="Vertices" dataDxfId="208"/>
    <tableColumn id="7" name="Unique Edges" dataDxfId="207"/>
    <tableColumn id="8" name="Edges With Duplicates" dataDxfId="206"/>
    <tableColumn id="9" name="Total Edges" dataDxfId="205"/>
    <tableColumn id="10" name="Self-Loops" dataDxfId="204"/>
    <tableColumn id="24" name="Reciprocated Vertex Pair Ratio" dataDxfId="203"/>
    <tableColumn id="25" name="Reciprocated Edge Ratio" dataDxfId="202"/>
    <tableColumn id="11" name="Connected Components" dataDxfId="201"/>
    <tableColumn id="12" name="Single-Vertex Connected Components" dataDxfId="200"/>
    <tableColumn id="13" name="Maximum Vertices in a Connected Component" dataDxfId="199"/>
    <tableColumn id="14" name="Maximum Edges in a Connected Component" dataDxfId="198"/>
    <tableColumn id="15" name="Maximum Geodesic Distance (Diameter)" dataDxfId="197"/>
    <tableColumn id="16" name="Average Geodesic Distance" dataDxfId="196"/>
    <tableColumn id="17" name="Graph Density" dataDxfId="73"/>
    <tableColumn id="23" name="Top URLs in Tweet" dataDxfId="68"/>
    <tableColumn id="26" name="Top Domains in Tweet" dataDxfId="63"/>
    <tableColumn id="27" name="Top Hashtags in Tweet" dataDxfId="58"/>
    <tableColumn id="28" name="Top Words in Tweet" dataDxfId="53"/>
    <tableColumn id="29" name="Top Word Pairs in Tweet" dataDxfId="44"/>
    <tableColumn id="30" name="Top Replied-To in Tweet" dataDxfId="43"/>
    <tableColumn id="31" name="Top Mentioned in Tweet" dataDxfId="38"/>
    <tableColumn id="32" name="Top Tweeters" dataDxfId="37"/>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45" totalsRowShown="0" headerRowDxfId="195" dataDxfId="194">
  <autoFilter ref="A1:C345"/>
  <tableColumns count="3">
    <tableColumn id="1" name="Group" dataDxfId="7"/>
    <tableColumn id="2" name="Vertex" dataDxfId="6"/>
    <tableColumn id="3" name="Vertex ID" dataDxfId="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26"/>
    <tableColumn id="2" name="Value" dataDxfId="2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193"/>
    <tableColumn id="2" name="Degree Frequency" dataDxfId="192">
      <calculatedColumnFormula>COUNTIF(Vertices[Degree], "&gt;= " &amp; D2) - COUNTIF(Vertices[Degree], "&gt;=" &amp; D3)</calculatedColumnFormula>
    </tableColumn>
    <tableColumn id="3" name="In-Degree Bin" dataDxfId="191"/>
    <tableColumn id="4" name="In-Degree Frequency" dataDxfId="190">
      <calculatedColumnFormula>COUNTIF(Vertices[In-Degree], "&gt;= " &amp; F2) - COUNTIF(Vertices[In-Degree], "&gt;=" &amp; F3)</calculatedColumnFormula>
    </tableColumn>
    <tableColumn id="5" name="Out-Degree Bin" dataDxfId="189"/>
    <tableColumn id="6" name="Out-Degree Frequency" dataDxfId="188">
      <calculatedColumnFormula>COUNTIF(Vertices[Out-Degree], "&gt;= " &amp; H2) - COUNTIF(Vertices[Out-Degree], "&gt;=" &amp; H3)</calculatedColumnFormula>
    </tableColumn>
    <tableColumn id="7" name="Betweenness Centrality Bin" dataDxfId="187"/>
    <tableColumn id="8" name="Betweenness Centrality Frequency" dataDxfId="186">
      <calculatedColumnFormula>COUNTIF(Vertices[Betweenness Centrality], "&gt;= " &amp; J2) - COUNTIF(Vertices[Betweenness Centrality], "&gt;=" &amp; J3)</calculatedColumnFormula>
    </tableColumn>
    <tableColumn id="9" name="Closeness Centrality Bin" dataDxfId="185"/>
    <tableColumn id="10" name="Closeness Centrality Frequency" dataDxfId="184">
      <calculatedColumnFormula>COUNTIF(Vertices[Closeness Centrality], "&gt;= " &amp; L2) - COUNTIF(Vertices[Closeness Centrality], "&gt;=" &amp; L3)</calculatedColumnFormula>
    </tableColumn>
    <tableColumn id="11" name="Eigenvector Centrality Bin" dataDxfId="183"/>
    <tableColumn id="12" name="Eigenvector Centrality Frequency" dataDxfId="182">
      <calculatedColumnFormula>COUNTIF(Vertices[Eigenvector Centrality], "&gt;= " &amp; N2) - COUNTIF(Vertices[Eigenvector Centrality], "&gt;=" &amp; N3)</calculatedColumnFormula>
    </tableColumn>
    <tableColumn id="18" name="PageRank Bin" dataDxfId="181"/>
    <tableColumn id="17" name="PageRank Frequency" dataDxfId="180">
      <calculatedColumnFormula>COUNTIF(Vertices[Eigenvector Centrality], "&gt;= " &amp; P2) - COUNTIF(Vertices[Eigenvector Centrality], "&gt;=" &amp; P3)</calculatedColumnFormula>
    </tableColumn>
    <tableColumn id="13" name="Clustering Coefficient Bin" dataDxfId="179"/>
    <tableColumn id="14" name="Clustering Coefficient Frequency" dataDxfId="178">
      <calculatedColumnFormula>COUNTIF(Vertices[Clustering Coefficient], "&gt;= " &amp; R2) - COUNTIF(Vertices[Clustering Coefficient], "&gt;=" &amp; R3)</calculatedColumnFormula>
    </tableColumn>
    <tableColumn id="15" name="Dynamic Filter Bin" dataDxfId="177"/>
    <tableColumn id="16" name="Dynamic Filter Frequency" dataDxfId="17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2" insertRow="1" totalsRowShown="0">
  <autoFilter ref="A41:B4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0" totalsRowShown="0" headerRowDxfId="175">
  <autoFilter ref="J1:K10"/>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file/d/1lvlMXoEnhmJj7UaI4OIugiFjYxT3k1Rx/view" TargetMode="External" /><Relationship Id="rId2" Type="http://schemas.openxmlformats.org/officeDocument/2006/relationships/hyperlink" Target="https://distrokid.com/hyperfollow/shatheflash/in-the-dark" TargetMode="External" /><Relationship Id="rId3" Type="http://schemas.openxmlformats.org/officeDocument/2006/relationships/hyperlink" Target="http://smarturl.it/Camila_DSPs#9D" TargetMode="External" /><Relationship Id="rId4" Type="http://schemas.openxmlformats.org/officeDocument/2006/relationships/hyperlink" Target="http://smarturl.it/Camila_DSPs#9D" TargetMode="External" /><Relationship Id="rId5" Type="http://schemas.openxmlformats.org/officeDocument/2006/relationships/hyperlink" Target="http://smarturl.it/Camila_DSPs#9D" TargetMode="External" /><Relationship Id="rId6" Type="http://schemas.openxmlformats.org/officeDocument/2006/relationships/hyperlink" Target="https://podcasts.apple.com/us/podcast/in-the-dark/id1148175292?i=1000419954033" TargetMode="External" /><Relationship Id="rId7" Type="http://schemas.openxmlformats.org/officeDocument/2006/relationships/hyperlink" Target="https://tvline.com/2019/05/23/in-the-dark-renewed-season-2-perry-mattfeld-interview/" TargetMode="External" /><Relationship Id="rId8" Type="http://schemas.openxmlformats.org/officeDocument/2006/relationships/hyperlink" Target="https://tvline.com/2019/05/23/in-the-dark-renewed-season-2-perry-mattfeld-interview/" TargetMode="External" /><Relationship Id="rId9" Type="http://schemas.openxmlformats.org/officeDocument/2006/relationships/hyperlink" Target="https://tvline.com/2019/05/23/in-the-dark-renewed-season-2-perry-mattfeld-interview/" TargetMode="External" /><Relationship Id="rId10" Type="http://schemas.openxmlformats.org/officeDocument/2006/relationships/hyperlink" Target="https://twitter.com/calmviolets/status/1149883376855392262" TargetMode="External" /><Relationship Id="rId11" Type="http://schemas.openxmlformats.org/officeDocument/2006/relationships/hyperlink" Target="https://twitter.com/calmviolets/status/1149765757695344640" TargetMode="External" /><Relationship Id="rId12" Type="http://schemas.openxmlformats.org/officeDocument/2006/relationships/hyperlink" Target="https://twitter.com/ilovequeenb/status/1149542132555771904" TargetMode="External" /><Relationship Id="rId13" Type="http://schemas.openxmlformats.org/officeDocument/2006/relationships/hyperlink" Target="http://go.cwtv.com/ITDtw" TargetMode="External" /><Relationship Id="rId14" Type="http://schemas.openxmlformats.org/officeDocument/2006/relationships/hyperlink" Target="https://twitter.com/shonrp2/status/1149778791193092097" TargetMode="External" /><Relationship Id="rId15" Type="http://schemas.openxmlformats.org/officeDocument/2006/relationships/hyperlink" Target="http://go.cwtv.com/ITDtw" TargetMode="External" /><Relationship Id="rId16" Type="http://schemas.openxmlformats.org/officeDocument/2006/relationships/hyperlink" Target="https://www.instagram.com/p/Bz3wOfQgE7D/?igshid=10rnf6ize2ydj" TargetMode="External" /><Relationship Id="rId17" Type="http://schemas.openxmlformats.org/officeDocument/2006/relationships/hyperlink" Target="https://tvtime.com/r/16hhf" TargetMode="External" /><Relationship Id="rId18" Type="http://schemas.openxmlformats.org/officeDocument/2006/relationships/hyperlink" Target="https://tvtime.com/r/16hyi" TargetMode="External" /><Relationship Id="rId19" Type="http://schemas.openxmlformats.org/officeDocument/2006/relationships/hyperlink" Target="https://tvtime.com/r/16idw" TargetMode="External" /><Relationship Id="rId20" Type="http://schemas.openxmlformats.org/officeDocument/2006/relationships/hyperlink" Target="http://mirandaleeoakley.com/" TargetMode="External" /><Relationship Id="rId21" Type="http://schemas.openxmlformats.org/officeDocument/2006/relationships/hyperlink" Target="http://mirandaleeoakley.com/" TargetMode="External" /><Relationship Id="rId22" Type="http://schemas.openxmlformats.org/officeDocument/2006/relationships/hyperlink" Target="https://www.yidio.com/show/in-the-dark/season-1/episode-7/links.html" TargetMode="External" /><Relationship Id="rId23" Type="http://schemas.openxmlformats.org/officeDocument/2006/relationships/hyperlink" Target="https://www.yidio.com/show/in-the-dark/season-1/episode-7/links.html" TargetMode="External" /><Relationship Id="rId24" Type="http://schemas.openxmlformats.org/officeDocument/2006/relationships/hyperlink" Target="https://soundcloud.com/atarijones/02-in-the-dark" TargetMode="External" /><Relationship Id="rId25" Type="http://schemas.openxmlformats.org/officeDocument/2006/relationships/hyperlink" Target="https://soundcloud.com/atarijones/02-in-the-dark" TargetMode="External" /><Relationship Id="rId26" Type="http://schemas.openxmlformats.org/officeDocument/2006/relationships/hyperlink" Target="https://soundcloud.com/atarijones/02-in-the-dark" TargetMode="External" /><Relationship Id="rId27" Type="http://schemas.openxmlformats.org/officeDocument/2006/relationships/hyperlink" Target="https://soundcloud.com/atarijones/02-in-the-dark" TargetMode="External" /><Relationship Id="rId28" Type="http://schemas.openxmlformats.org/officeDocument/2006/relationships/hyperlink" Target="https://twitter.com/NewsHour/status/1150234481086873600" TargetMode="External" /><Relationship Id="rId29" Type="http://schemas.openxmlformats.org/officeDocument/2006/relationships/hyperlink" Target="http://go.cwtv.com/ITDtw" TargetMode="External" /><Relationship Id="rId30" Type="http://schemas.openxmlformats.org/officeDocument/2006/relationships/hyperlink" Target="https://twitter.com/hypegurls/status/1150302855183683584" TargetMode="External" /><Relationship Id="rId31" Type="http://schemas.openxmlformats.org/officeDocument/2006/relationships/hyperlink" Target="http://go.cwtv.com/ITDtw" TargetMode="External" /><Relationship Id="rId32" Type="http://schemas.openxmlformats.org/officeDocument/2006/relationships/hyperlink" Target="https://www.instagram.com/p/Bz5LbpUHoRE/?igshid=sofcmqtwad2o" TargetMode="External" /><Relationship Id="rId33" Type="http://schemas.openxmlformats.org/officeDocument/2006/relationships/hyperlink" Target="http://wrld.bg/60zo30nx3Tg" TargetMode="External" /><Relationship Id="rId34" Type="http://schemas.openxmlformats.org/officeDocument/2006/relationships/hyperlink" Target="http://wrld.bg/60zo30nx3Tg" TargetMode="External" /><Relationship Id="rId35" Type="http://schemas.openxmlformats.org/officeDocument/2006/relationships/hyperlink" Target="https://tvtime.com/r/16m5a" TargetMode="External" /><Relationship Id="rId36" Type="http://schemas.openxmlformats.org/officeDocument/2006/relationships/hyperlink" Target="https://www.youtube.com/watch?v=b-hOWJbBAlM" TargetMode="External" /><Relationship Id="rId37" Type="http://schemas.openxmlformats.org/officeDocument/2006/relationships/hyperlink" Target="https://twitter.com/tvbingequeen/status/1149574680845549569" TargetMode="External" /><Relationship Id="rId38" Type="http://schemas.openxmlformats.org/officeDocument/2006/relationships/hyperlink" Target="http://go.cwtv.com/ITDtw" TargetMode="External" /><Relationship Id="rId39" Type="http://schemas.openxmlformats.org/officeDocument/2006/relationships/hyperlink" Target="https://twitter.com/tvbingequeen/status/1149574680845549569" TargetMode="External" /><Relationship Id="rId40" Type="http://schemas.openxmlformats.org/officeDocument/2006/relationships/hyperlink" Target="http://wrld.bg/60zo30nx3Tg" TargetMode="External" /><Relationship Id="rId41" Type="http://schemas.openxmlformats.org/officeDocument/2006/relationships/hyperlink" Target="http://wrld.bg/60zo30nx3Tg" TargetMode="External" /><Relationship Id="rId42" Type="http://schemas.openxmlformats.org/officeDocument/2006/relationships/hyperlink" Target="https://twitter.com/burn1central/status/1150179351431979009" TargetMode="External" /><Relationship Id="rId43" Type="http://schemas.openxmlformats.org/officeDocument/2006/relationships/hyperlink" Target="https://www.zerohedge.com/news/2019-07-14/sweden-war" TargetMode="External" /><Relationship Id="rId44" Type="http://schemas.openxmlformats.org/officeDocument/2006/relationships/hyperlink" Target="https://tvtime.com/r/16qXk" TargetMode="External" /><Relationship Id="rId45" Type="http://schemas.openxmlformats.org/officeDocument/2006/relationships/hyperlink" Target="https://www.foxnews.com/tech/peter-thiel-says-fbi-cia-should-investigate-if-chinese-intelligence-infiltrated-google-report" TargetMode="External" /><Relationship Id="rId46" Type="http://schemas.openxmlformats.org/officeDocument/2006/relationships/hyperlink" Target="http://go.cwtv.com/ITDtw" TargetMode="External" /><Relationship Id="rId47" Type="http://schemas.openxmlformats.org/officeDocument/2006/relationships/hyperlink" Target="http://go.cwtv.com/ITDtw" TargetMode="External" /><Relationship Id="rId48" Type="http://schemas.openxmlformats.org/officeDocument/2006/relationships/hyperlink" Target="http://go.cwtv.com/ITDtw" TargetMode="External" /><Relationship Id="rId49" Type="http://schemas.openxmlformats.org/officeDocument/2006/relationships/hyperlink" Target="https://twitter.com/briandannelly/status/1149581427152785409" TargetMode="External" /><Relationship Id="rId50" Type="http://schemas.openxmlformats.org/officeDocument/2006/relationships/hyperlink" Target="http://go.cwtv.com/ITDtw" TargetMode="External" /><Relationship Id="rId51" Type="http://schemas.openxmlformats.org/officeDocument/2006/relationships/hyperlink" Target="http://go.cwtv.com/ITDtw" TargetMode="External" /><Relationship Id="rId52" Type="http://schemas.openxmlformats.org/officeDocument/2006/relationships/hyperlink" Target="http://go.cwtv.com/ITDtw" TargetMode="External" /><Relationship Id="rId53" Type="http://schemas.openxmlformats.org/officeDocument/2006/relationships/hyperlink" Target="http://go.cwtv.com/ITDtw" TargetMode="External" /><Relationship Id="rId54" Type="http://schemas.openxmlformats.org/officeDocument/2006/relationships/hyperlink" Target="https://pbs.twimg.com/ext_tw_video_thumb/1149649896871362560/pu/img/wqcfinBzsq9x1xmg.jpg" TargetMode="External" /><Relationship Id="rId55" Type="http://schemas.openxmlformats.org/officeDocument/2006/relationships/hyperlink" Target="https://pbs.twimg.com/media/D_I8sUcWkAUWjQT.jpg" TargetMode="External" /><Relationship Id="rId56" Type="http://schemas.openxmlformats.org/officeDocument/2006/relationships/hyperlink" Target="https://pbs.twimg.com/ext_tw_video_thumb/1149711358168064002/pu/img/YB5BcmcitREUXao-.jpg" TargetMode="External" /><Relationship Id="rId57" Type="http://schemas.openxmlformats.org/officeDocument/2006/relationships/hyperlink" Target="https://pbs.twimg.com/ext_tw_video_thumb/1149711358168064002/pu/img/YB5BcmcitREUXao-.jpg" TargetMode="External" /><Relationship Id="rId58" Type="http://schemas.openxmlformats.org/officeDocument/2006/relationships/hyperlink" Target="https://pbs.twimg.com/media/D7xl1NgXoAERVkb.jpg" TargetMode="External" /><Relationship Id="rId59" Type="http://schemas.openxmlformats.org/officeDocument/2006/relationships/hyperlink" Target="https://pbs.twimg.com/ext_tw_video_thumb/950068975601442817/pu/img/CLqsbxzOlyIaE9Je.jpg" TargetMode="External" /><Relationship Id="rId60" Type="http://schemas.openxmlformats.org/officeDocument/2006/relationships/hyperlink" Target="https://pbs.twimg.com/media/D_TXfVNW4AEgALV.jpg" TargetMode="External" /><Relationship Id="rId61" Type="http://schemas.openxmlformats.org/officeDocument/2006/relationships/hyperlink" Target="https://pbs.twimg.com/media/D_TpCohXoAA0rbs.jpg" TargetMode="External" /><Relationship Id="rId62" Type="http://schemas.openxmlformats.org/officeDocument/2006/relationships/hyperlink" Target="https://pbs.twimg.com/media/D_UCsRnUwAIaCsz.jpg" TargetMode="External" /><Relationship Id="rId63" Type="http://schemas.openxmlformats.org/officeDocument/2006/relationships/hyperlink" Target="https://pbs.twimg.com/tweet_video_thumb/D_Uwx9ZXoAUcVXk.jpg" TargetMode="External" /><Relationship Id="rId64" Type="http://schemas.openxmlformats.org/officeDocument/2006/relationships/hyperlink" Target="https://pbs.twimg.com/tweet_video_thumb/D_VJmNHXsAAzVcM.jpg" TargetMode="External" /><Relationship Id="rId65" Type="http://schemas.openxmlformats.org/officeDocument/2006/relationships/hyperlink" Target="https://pbs.twimg.com/tweet_video_thumb/D_VdGqMUwAU7jpM.jpg" TargetMode="External" /><Relationship Id="rId66" Type="http://schemas.openxmlformats.org/officeDocument/2006/relationships/hyperlink" Target="https://pbs.twimg.com/media/D_W82CfXYAAEGfl.jpg" TargetMode="External" /><Relationship Id="rId67" Type="http://schemas.openxmlformats.org/officeDocument/2006/relationships/hyperlink" Target="https://pbs.twimg.com/ext_tw_video_thumb/1150052135117250560/pu/img/5Y_6g04uvelTd_y3.jpg" TargetMode="External" /><Relationship Id="rId68" Type="http://schemas.openxmlformats.org/officeDocument/2006/relationships/hyperlink" Target="https://pbs.twimg.com/ext_tw_video_thumb/1150065267327868929/pu/img/rdxeex7I9NCHgtrF.jpg" TargetMode="External" /><Relationship Id="rId69" Type="http://schemas.openxmlformats.org/officeDocument/2006/relationships/hyperlink" Target="https://pbs.twimg.com/tweet_video_thumb/D_Ey7jrVAAA-N93.jpg" TargetMode="External" /><Relationship Id="rId70" Type="http://schemas.openxmlformats.org/officeDocument/2006/relationships/hyperlink" Target="https://pbs.twimg.com/tweet_video_thumb/D_Tx1YYWsAAmdbC.jpg" TargetMode="External" /><Relationship Id="rId71" Type="http://schemas.openxmlformats.org/officeDocument/2006/relationships/hyperlink" Target="https://pbs.twimg.com/tweet_video_thumb/D_URNtwXoAEUgoA.jpg" TargetMode="External" /><Relationship Id="rId72" Type="http://schemas.openxmlformats.org/officeDocument/2006/relationships/hyperlink" Target="https://pbs.twimg.com/tweet_video_thumb/D_UaZAzWsAAPqht.jpg" TargetMode="External" /><Relationship Id="rId73" Type="http://schemas.openxmlformats.org/officeDocument/2006/relationships/hyperlink" Target="https://pbs.twimg.com/tweet_video_thumb/D_XuEU4XsAERIyo.jpg" TargetMode="External" /><Relationship Id="rId74" Type="http://schemas.openxmlformats.org/officeDocument/2006/relationships/hyperlink" Target="https://pbs.twimg.com/tweet_video_thumb/D_XulW3XoAEYX4N.jpg" TargetMode="External" /><Relationship Id="rId75" Type="http://schemas.openxmlformats.org/officeDocument/2006/relationships/hyperlink" Target="https://pbs.twimg.com/tweet_video_thumb/D_YDlOTU8AAV5OR.jpg" TargetMode="External" /><Relationship Id="rId76" Type="http://schemas.openxmlformats.org/officeDocument/2006/relationships/hyperlink" Target="https://pbs.twimg.com/tweet_video_thumb/D_Ey7jrVAAA-N93.jpg" TargetMode="External" /><Relationship Id="rId77" Type="http://schemas.openxmlformats.org/officeDocument/2006/relationships/hyperlink" Target="https://pbs.twimg.com/media/D_YikmWW4AAPDsS.jpg" TargetMode="External" /><Relationship Id="rId78" Type="http://schemas.openxmlformats.org/officeDocument/2006/relationships/hyperlink" Target="https://pbs.twimg.com/media/D_Xjzu4WkAEWoB9.jpg" TargetMode="External" /><Relationship Id="rId79" Type="http://schemas.openxmlformats.org/officeDocument/2006/relationships/hyperlink" Target="https://pbs.twimg.com/media/D_X0hkAWsAERfiP.jpg" TargetMode="External" /><Relationship Id="rId80" Type="http://schemas.openxmlformats.org/officeDocument/2006/relationships/hyperlink" Target="https://pbs.twimg.com/media/D_YXfXsXkAEHGmp.jpg" TargetMode="External" /><Relationship Id="rId81" Type="http://schemas.openxmlformats.org/officeDocument/2006/relationships/hyperlink" Target="https://pbs.twimg.com/tweet_video_thumb/D_NvlI1XkAAEUef.jpg" TargetMode="External" /><Relationship Id="rId82" Type="http://schemas.openxmlformats.org/officeDocument/2006/relationships/hyperlink" Target="https://pbs.twimg.com/media/D_ZDDYmWwAESXO4.jpg" TargetMode="External" /><Relationship Id="rId83" Type="http://schemas.openxmlformats.org/officeDocument/2006/relationships/hyperlink" Target="https://pbs.twimg.com/media/D_ZDDYmWwAESXO4.jpg" TargetMode="External" /><Relationship Id="rId84" Type="http://schemas.openxmlformats.org/officeDocument/2006/relationships/hyperlink" Target="https://pbs.twimg.com/media/D_YlMOdX4AEm_f6.jpg" TargetMode="External" /><Relationship Id="rId85" Type="http://schemas.openxmlformats.org/officeDocument/2006/relationships/hyperlink" Target="https://pbs.twimg.com/media/D_ZsLeLX4AM_yZL.jpg" TargetMode="External" /><Relationship Id="rId86" Type="http://schemas.openxmlformats.org/officeDocument/2006/relationships/hyperlink" Target="https://pbs.twimg.com/tweet_video_thumb/D_ZEt0gX4AUbt6g.jpg" TargetMode="External" /><Relationship Id="rId87" Type="http://schemas.openxmlformats.org/officeDocument/2006/relationships/hyperlink" Target="https://pbs.twimg.com/tweet_video_thumb/D_ZuwphXYAENqoW.jpg" TargetMode="External" /><Relationship Id="rId88" Type="http://schemas.openxmlformats.org/officeDocument/2006/relationships/hyperlink" Target="https://pbs.twimg.com/tweet_video_thumb/D_P-dz4VAAAneG4.jpg" TargetMode="External" /><Relationship Id="rId89" Type="http://schemas.openxmlformats.org/officeDocument/2006/relationships/hyperlink" Target="https://pbs.twimg.com/tweet_video_thumb/D_Ey7jrVAAA-N93.jpg" TargetMode="External" /><Relationship Id="rId90" Type="http://schemas.openxmlformats.org/officeDocument/2006/relationships/hyperlink" Target="https://pbs.twimg.com/tweet_video_thumb/D_Ey7jrVAAA-N93.jpg" TargetMode="External" /><Relationship Id="rId91" Type="http://schemas.openxmlformats.org/officeDocument/2006/relationships/hyperlink" Target="https://pbs.twimg.com/media/D_co2l0WsAEi3jC.jpg" TargetMode="External" /><Relationship Id="rId92" Type="http://schemas.openxmlformats.org/officeDocument/2006/relationships/hyperlink" Target="https://pbs.twimg.com/media/D_cpEsuU0AAZuMx.png" TargetMode="External" /><Relationship Id="rId93" Type="http://schemas.openxmlformats.org/officeDocument/2006/relationships/hyperlink" Target="https://pbs.twimg.com/media/D_deUQdXkAIw3pB.jpg" TargetMode="External" /><Relationship Id="rId94" Type="http://schemas.openxmlformats.org/officeDocument/2006/relationships/hyperlink" Target="https://pbs.twimg.com/media/D_dmqIFU4AAYr-2.jpg" TargetMode="External" /><Relationship Id="rId95" Type="http://schemas.openxmlformats.org/officeDocument/2006/relationships/hyperlink" Target="https://pbs.twimg.com/media/D_dmqIFU4AAYr-2.jpg" TargetMode="External" /><Relationship Id="rId96" Type="http://schemas.openxmlformats.org/officeDocument/2006/relationships/hyperlink" Target="https://pbs.twimg.com/media/D_dmqIFU4AAYr-2.jpg" TargetMode="External" /><Relationship Id="rId97" Type="http://schemas.openxmlformats.org/officeDocument/2006/relationships/hyperlink" Target="https://pbs.twimg.com/media/D_do1cyXsAAlXZV.jpg" TargetMode="External" /><Relationship Id="rId98" Type="http://schemas.openxmlformats.org/officeDocument/2006/relationships/hyperlink" Target="https://pbs.twimg.com/tweet_video_thumb/D_dzEztXUAA037h.jpg" TargetMode="External" /><Relationship Id="rId99" Type="http://schemas.openxmlformats.org/officeDocument/2006/relationships/hyperlink" Target="https://pbs.twimg.com/tweet_video_thumb/D_eEzygXoAMgS7v.jpg" TargetMode="External" /><Relationship Id="rId100" Type="http://schemas.openxmlformats.org/officeDocument/2006/relationships/hyperlink" Target="https://pbs.twimg.com/media/D48K1RJWsAI3hGl.jpg" TargetMode="External" /><Relationship Id="rId101" Type="http://schemas.openxmlformats.org/officeDocument/2006/relationships/hyperlink" Target="https://pbs.twimg.com/tweet_video_thumb/D_P22l7UwAEdyOf.jpg" TargetMode="External" /><Relationship Id="rId102" Type="http://schemas.openxmlformats.org/officeDocument/2006/relationships/hyperlink" Target="https://pbs.twimg.com/media/D_e9BVSXkAEv7a-.jpg" TargetMode="External" /><Relationship Id="rId103" Type="http://schemas.openxmlformats.org/officeDocument/2006/relationships/hyperlink" Target="https://pbs.twimg.com/tweet_video_thumb/D_JpNK6UEAAzm0j.jpg" TargetMode="External" /><Relationship Id="rId104" Type="http://schemas.openxmlformats.org/officeDocument/2006/relationships/hyperlink" Target="https://pbs.twimg.com/tweet_video_thumb/D_fPeggWkAEPQhI.jpg" TargetMode="External" /><Relationship Id="rId105" Type="http://schemas.openxmlformats.org/officeDocument/2006/relationships/hyperlink" Target="https://pbs.twimg.com/tweet_video_thumb/D_Ey7jrVAAA-N93.jpg" TargetMode="External" /><Relationship Id="rId106" Type="http://schemas.openxmlformats.org/officeDocument/2006/relationships/hyperlink" Target="https://pbs.twimg.com/media/D-vWjozXUAIng_f.jpg" TargetMode="External" /><Relationship Id="rId107" Type="http://schemas.openxmlformats.org/officeDocument/2006/relationships/hyperlink" Target="https://pbs.twimg.com/media/D_epNaQXYAE9lXw.jpg" TargetMode="External" /><Relationship Id="rId108" Type="http://schemas.openxmlformats.org/officeDocument/2006/relationships/hyperlink" Target="https://pbs.twimg.com/tweet_video_thumb/D_QcEyTVUAAHWCW.jpg" TargetMode="External" /><Relationship Id="rId109" Type="http://schemas.openxmlformats.org/officeDocument/2006/relationships/hyperlink" Target="https://pbs.twimg.com/tweet_video_thumb/D_fie2iU4AAd32S.jpg" TargetMode="External" /><Relationship Id="rId110" Type="http://schemas.openxmlformats.org/officeDocument/2006/relationships/hyperlink" Target="https://pbs.twimg.com/media/D_Ul_cGXoAAougW.jpg" TargetMode="External" /><Relationship Id="rId111" Type="http://schemas.openxmlformats.org/officeDocument/2006/relationships/hyperlink" Target="https://pbs.twimg.com/media/D_eE4p4VUAEN5E8.jpg" TargetMode="External" /><Relationship Id="rId112" Type="http://schemas.openxmlformats.org/officeDocument/2006/relationships/hyperlink" Target="https://pbs.twimg.com/media/D_eE4p4VUAEN5E8.jpg" TargetMode="External" /><Relationship Id="rId113" Type="http://schemas.openxmlformats.org/officeDocument/2006/relationships/hyperlink" Target="https://pbs.twimg.com/media/D_eE4p4VUAEN5E8.jpg" TargetMode="External" /><Relationship Id="rId114" Type="http://schemas.openxmlformats.org/officeDocument/2006/relationships/hyperlink" Target="https://pbs.twimg.com/media/D_eE4p4VUAEN5E8.jpg" TargetMode="External" /><Relationship Id="rId115" Type="http://schemas.openxmlformats.org/officeDocument/2006/relationships/hyperlink" Target="https://pbs.twimg.com/media/D_Us2EcUYAA5Nhd.jpg" TargetMode="External" /><Relationship Id="rId116" Type="http://schemas.openxmlformats.org/officeDocument/2006/relationships/hyperlink" Target="https://pbs.twimg.com/media/D_eE4p4VUAEN5E8.jpg" TargetMode="External" /><Relationship Id="rId117" Type="http://schemas.openxmlformats.org/officeDocument/2006/relationships/hyperlink" Target="https://pbs.twimg.com/media/D_eE4p4VUAEN5E8.jpg" TargetMode="External" /><Relationship Id="rId118" Type="http://schemas.openxmlformats.org/officeDocument/2006/relationships/hyperlink" Target="https://pbs.twimg.com/media/D_eE4p4VUAEN5E8.jpg" TargetMode="External" /><Relationship Id="rId119" Type="http://schemas.openxmlformats.org/officeDocument/2006/relationships/hyperlink" Target="https://pbs.twimg.com/media/D_TVEfsXUAITeFU.jpg" TargetMode="External" /><Relationship Id="rId120" Type="http://schemas.openxmlformats.org/officeDocument/2006/relationships/hyperlink" Target="https://pbs.twimg.com/ext_tw_video_thumb/1143232060485713920/pu/img/Fp0Z3rIhB6_SATRZ.jpg" TargetMode="External" /><Relationship Id="rId121" Type="http://schemas.openxmlformats.org/officeDocument/2006/relationships/hyperlink" Target="https://pbs.twimg.com/ext_tw_video_thumb/1143232060485713920/pu/img/Fp0Z3rIhB6_SATRZ.jpg" TargetMode="External" /><Relationship Id="rId122" Type="http://schemas.openxmlformats.org/officeDocument/2006/relationships/hyperlink" Target="https://pbs.twimg.com/media/D_hTCwtW4AAB969.jpg" TargetMode="External" /><Relationship Id="rId123" Type="http://schemas.openxmlformats.org/officeDocument/2006/relationships/hyperlink" Target="https://pbs.twimg.com/media/D_h0aVQXUAAGd-B.jpg" TargetMode="External" /><Relationship Id="rId124" Type="http://schemas.openxmlformats.org/officeDocument/2006/relationships/hyperlink" Target="https://pbs.twimg.com/tweet_video_thumb/D_Ey7jrVAAA-N93.jpg" TargetMode="External" /><Relationship Id="rId125" Type="http://schemas.openxmlformats.org/officeDocument/2006/relationships/hyperlink" Target="https://pbs.twimg.com/ext_tw_video_thumb/1150796716326686720/pu/img/5-XnL1FSRzdm5hwP.jpg" TargetMode="External" /><Relationship Id="rId126" Type="http://schemas.openxmlformats.org/officeDocument/2006/relationships/hyperlink" Target="https://pbs.twimg.com/ext_tw_video_thumb/1150796716326686720/pu/img/5-XnL1FSRzdm5hwP.jpg" TargetMode="External" /><Relationship Id="rId127" Type="http://schemas.openxmlformats.org/officeDocument/2006/relationships/hyperlink" Target="https://pbs.twimg.com/tweet_video_thumb/D_Ey7jrVAAA-N93.jpg" TargetMode="External" /><Relationship Id="rId128" Type="http://schemas.openxmlformats.org/officeDocument/2006/relationships/hyperlink" Target="https://pbs.twimg.com/media/D_ieVigXoAMSKB9.jpg" TargetMode="External" /><Relationship Id="rId129" Type="http://schemas.openxmlformats.org/officeDocument/2006/relationships/hyperlink" Target="https://pbs.twimg.com/ext_tw_video_thumb/1150796716326686720/pu/img/5-XnL1FSRzdm5hwP.jpg" TargetMode="External" /><Relationship Id="rId130" Type="http://schemas.openxmlformats.org/officeDocument/2006/relationships/hyperlink" Target="https://pbs.twimg.com/media/D_illqMXYAEqmPV.jpg" TargetMode="External" /><Relationship Id="rId131" Type="http://schemas.openxmlformats.org/officeDocument/2006/relationships/hyperlink" Target="https://pbs.twimg.com/tweet_video_thumb/D-FeXwfUEAEXNe0.jpg" TargetMode="External" /><Relationship Id="rId132" Type="http://schemas.openxmlformats.org/officeDocument/2006/relationships/hyperlink" Target="https://pbs.twimg.com/media/D48K1RJWsAI3hGl.jpg" TargetMode="External" /><Relationship Id="rId133" Type="http://schemas.openxmlformats.org/officeDocument/2006/relationships/hyperlink" Target="https://pbs.twimg.com/tweet_video_thumb/D_Ey7jrVAAA-N93.jpg" TargetMode="External" /><Relationship Id="rId134" Type="http://schemas.openxmlformats.org/officeDocument/2006/relationships/hyperlink" Target="https://pbs.twimg.com/ext_tw_video_thumb/1150796716326686720/pu/img/5-XnL1FSRzdm5hwP.jpg" TargetMode="External" /><Relationship Id="rId135" Type="http://schemas.openxmlformats.org/officeDocument/2006/relationships/hyperlink" Target="http://pbs.twimg.com/profile_images/1146045676788359168/m9jXZ_GE_normal.jpg" TargetMode="External" /><Relationship Id="rId136" Type="http://schemas.openxmlformats.org/officeDocument/2006/relationships/hyperlink" Target="http://pbs.twimg.com/profile_images/906244550284288001/vaHc0YiS_normal.jpg" TargetMode="External" /><Relationship Id="rId137" Type="http://schemas.openxmlformats.org/officeDocument/2006/relationships/hyperlink" Target="http://pbs.twimg.com/profile_images/1131610155215253504/IYkK_F0V_normal.jpg" TargetMode="External" /><Relationship Id="rId138" Type="http://schemas.openxmlformats.org/officeDocument/2006/relationships/hyperlink" Target="http://pbs.twimg.com/profile_images/1145564715269181440/uGIYqJhq_normal.jpg" TargetMode="External" /><Relationship Id="rId139" Type="http://schemas.openxmlformats.org/officeDocument/2006/relationships/hyperlink" Target="http://pbs.twimg.com/profile_images/990236602000539648/ZN0-Xitb_normal.jpg" TargetMode="External" /><Relationship Id="rId140" Type="http://schemas.openxmlformats.org/officeDocument/2006/relationships/hyperlink" Target="http://pbs.twimg.com/profile_images/975944671334604800/Yi0w8FYJ_normal.jpg" TargetMode="External" /><Relationship Id="rId141" Type="http://schemas.openxmlformats.org/officeDocument/2006/relationships/hyperlink" Target="http://pbs.twimg.com/profile_images/1124748007017046016/EBRAduNq_normal.jpg" TargetMode="External" /><Relationship Id="rId142" Type="http://schemas.openxmlformats.org/officeDocument/2006/relationships/hyperlink" Target="http://pbs.twimg.com/profile_images/1125714453079531520/7ZkiERAA_normal.jpg" TargetMode="External" /><Relationship Id="rId143" Type="http://schemas.openxmlformats.org/officeDocument/2006/relationships/hyperlink" Target="http://pbs.twimg.com/profile_images/942813692109897729/MAB7ef9C_normal.jpg" TargetMode="External" /><Relationship Id="rId144" Type="http://schemas.openxmlformats.org/officeDocument/2006/relationships/hyperlink" Target="http://pbs.twimg.com/profile_images/942813692109897729/MAB7ef9C_normal.jpg" TargetMode="External" /><Relationship Id="rId145" Type="http://schemas.openxmlformats.org/officeDocument/2006/relationships/hyperlink" Target="http://pbs.twimg.com/profile_images/1110421097990651904/khrpe7Bz_normal.jpg" TargetMode="External" /><Relationship Id="rId146" Type="http://schemas.openxmlformats.org/officeDocument/2006/relationships/hyperlink" Target="http://pbs.twimg.com/profile_images/1058428017901555712/VFntgTx3_normal.jpg" TargetMode="External" /><Relationship Id="rId147" Type="http://schemas.openxmlformats.org/officeDocument/2006/relationships/hyperlink" Target="http://pbs.twimg.com/profile_images/1149917028318269440/Xg62yaCo_normal.jpg" TargetMode="External" /><Relationship Id="rId148" Type="http://schemas.openxmlformats.org/officeDocument/2006/relationships/hyperlink" Target="http://pbs.twimg.com/profile_images/1102820486302568448/TROqQj3p_normal.png" TargetMode="External" /><Relationship Id="rId149" Type="http://schemas.openxmlformats.org/officeDocument/2006/relationships/hyperlink" Target="http://pbs.twimg.com/profile_images/553248825825972224/97mJleAz_normal.jpeg" TargetMode="External" /><Relationship Id="rId150" Type="http://schemas.openxmlformats.org/officeDocument/2006/relationships/hyperlink" Target="http://pbs.twimg.com/profile_images/553248825825972224/97mJleAz_normal.jpeg" TargetMode="External" /><Relationship Id="rId151" Type="http://schemas.openxmlformats.org/officeDocument/2006/relationships/hyperlink" Target="https://pbs.twimg.com/ext_tw_video_thumb/1149649896871362560/pu/img/wqcfinBzsq9x1xmg.jpg" TargetMode="External" /><Relationship Id="rId152" Type="http://schemas.openxmlformats.org/officeDocument/2006/relationships/hyperlink" Target="http://pbs.twimg.com/profile_images/469933671839854592/gDWcN_jw_normal.jpeg" TargetMode="External" /><Relationship Id="rId153" Type="http://schemas.openxmlformats.org/officeDocument/2006/relationships/hyperlink" Target="http://pbs.twimg.com/profile_images/1051636712475045888/WRiS2SpN_normal.jpg" TargetMode="External" /><Relationship Id="rId154" Type="http://schemas.openxmlformats.org/officeDocument/2006/relationships/hyperlink" Target="http://pbs.twimg.com/profile_images/1113494393284124672/_M4WNbgj_normal.jpg" TargetMode="External" /><Relationship Id="rId155" Type="http://schemas.openxmlformats.org/officeDocument/2006/relationships/hyperlink" Target="http://pbs.twimg.com/profile_images/1113494393284124672/_M4WNbgj_normal.jpg" TargetMode="External" /><Relationship Id="rId156" Type="http://schemas.openxmlformats.org/officeDocument/2006/relationships/hyperlink" Target="http://pbs.twimg.com/profile_images/1115378676126879747/RHFSnb-r_normal.jpg" TargetMode="External" /><Relationship Id="rId157" Type="http://schemas.openxmlformats.org/officeDocument/2006/relationships/hyperlink" Target="https://pbs.twimg.com/media/D_I8sUcWkAUWjQT.jpg" TargetMode="External" /><Relationship Id="rId158" Type="http://schemas.openxmlformats.org/officeDocument/2006/relationships/hyperlink" Target="http://pbs.twimg.com/profile_images/734788003361591299/Vm6WmTtc_normal.jpg" TargetMode="External" /><Relationship Id="rId159" Type="http://schemas.openxmlformats.org/officeDocument/2006/relationships/hyperlink" Target="http://pbs.twimg.com/profile_images/734788003361591299/Vm6WmTtc_normal.jpg" TargetMode="External" /><Relationship Id="rId160" Type="http://schemas.openxmlformats.org/officeDocument/2006/relationships/hyperlink" Target="https://pbs.twimg.com/ext_tw_video_thumb/1149711358168064002/pu/img/YB5BcmcitREUXao-.jpg" TargetMode="External" /><Relationship Id="rId161" Type="http://schemas.openxmlformats.org/officeDocument/2006/relationships/hyperlink" Target="https://pbs.twimg.com/ext_tw_video_thumb/1149711358168064002/pu/img/YB5BcmcitREUXao-.jpg" TargetMode="External" /><Relationship Id="rId162" Type="http://schemas.openxmlformats.org/officeDocument/2006/relationships/hyperlink" Target="https://pbs.twimg.com/media/D7xl1NgXoAERVkb.jpg" TargetMode="External" /><Relationship Id="rId163" Type="http://schemas.openxmlformats.org/officeDocument/2006/relationships/hyperlink" Target="http://pbs.twimg.com/profile_images/1150209352730664966/htOfyD0j_normal.jpg" TargetMode="External" /><Relationship Id="rId164" Type="http://schemas.openxmlformats.org/officeDocument/2006/relationships/hyperlink" Target="http://pbs.twimg.com/profile_images/1150209352730664966/htOfyD0j_normal.jpg" TargetMode="External" /><Relationship Id="rId165" Type="http://schemas.openxmlformats.org/officeDocument/2006/relationships/hyperlink" Target="http://pbs.twimg.com/profile_images/1148417424666087426/WX1xz_tn_normal.jpg" TargetMode="External" /><Relationship Id="rId166" Type="http://schemas.openxmlformats.org/officeDocument/2006/relationships/hyperlink" Target="https://pbs.twimg.com/ext_tw_video_thumb/950068975601442817/pu/img/CLqsbxzOlyIaE9Je.jpg" TargetMode="External" /><Relationship Id="rId167" Type="http://schemas.openxmlformats.org/officeDocument/2006/relationships/hyperlink" Target="http://pbs.twimg.com/profile_images/1146504938140393475/nVnMMiw6_normal.jpg" TargetMode="External" /><Relationship Id="rId168" Type="http://schemas.openxmlformats.org/officeDocument/2006/relationships/hyperlink" Target="http://pbs.twimg.com/profile_images/1119080743223713795/Mo7Hlp-6_normal.jpg" TargetMode="External" /><Relationship Id="rId169" Type="http://schemas.openxmlformats.org/officeDocument/2006/relationships/hyperlink" Target="http://pbs.twimg.com/profile_images/1119080743223713795/Mo7Hlp-6_normal.jpg" TargetMode="External" /><Relationship Id="rId170" Type="http://schemas.openxmlformats.org/officeDocument/2006/relationships/hyperlink" Target="http://pbs.twimg.com/profile_images/1119080743223713795/Mo7Hlp-6_normal.jpg" TargetMode="External" /><Relationship Id="rId171" Type="http://schemas.openxmlformats.org/officeDocument/2006/relationships/hyperlink" Target="http://pbs.twimg.com/profile_images/1150780527278002178/-4CnvMGc_normal.jpg" TargetMode="External" /><Relationship Id="rId172" Type="http://schemas.openxmlformats.org/officeDocument/2006/relationships/hyperlink" Target="http://pbs.twimg.com/profile_images/378800000271983472/ed2e787f1440b2dd6646995c5ca85ab4_normal.jpeg" TargetMode="External" /><Relationship Id="rId173" Type="http://schemas.openxmlformats.org/officeDocument/2006/relationships/hyperlink" Target="http://pbs.twimg.com/profile_images/1143276521362264065/QWdqNO8K_normal.jpg" TargetMode="External" /><Relationship Id="rId174" Type="http://schemas.openxmlformats.org/officeDocument/2006/relationships/hyperlink" Target="http://pbs.twimg.com/profile_images/1143276521362264065/QWdqNO8K_normal.jpg" TargetMode="External" /><Relationship Id="rId175" Type="http://schemas.openxmlformats.org/officeDocument/2006/relationships/hyperlink" Target="http://pbs.twimg.com/profile_images/1143276521362264065/QWdqNO8K_normal.jpg" TargetMode="External" /><Relationship Id="rId176" Type="http://schemas.openxmlformats.org/officeDocument/2006/relationships/hyperlink" Target="http://pbs.twimg.com/profile_images/1135948350044409862/W6Mgh9L__normal.jpg" TargetMode="External" /><Relationship Id="rId177" Type="http://schemas.openxmlformats.org/officeDocument/2006/relationships/hyperlink" Target="http://pbs.twimg.com/profile_images/1108894313935761409/PcBCKjsH_normal.jpg" TargetMode="External" /><Relationship Id="rId178" Type="http://schemas.openxmlformats.org/officeDocument/2006/relationships/hyperlink" Target="http://pbs.twimg.com/profile_images/1108894313935761409/PcBCKjsH_normal.jpg" TargetMode="External" /><Relationship Id="rId179" Type="http://schemas.openxmlformats.org/officeDocument/2006/relationships/hyperlink" Target="http://pbs.twimg.com/profile_images/1108894313935761409/PcBCKjsH_normal.jpg" TargetMode="External" /><Relationship Id="rId180" Type="http://schemas.openxmlformats.org/officeDocument/2006/relationships/hyperlink" Target="http://pbs.twimg.com/profile_images/1108894313935761409/PcBCKjsH_normal.jpg" TargetMode="External" /><Relationship Id="rId181" Type="http://schemas.openxmlformats.org/officeDocument/2006/relationships/hyperlink" Target="http://pbs.twimg.com/profile_images/1146167846411673601/CfWZ1vNh_normal.jpg" TargetMode="External" /><Relationship Id="rId182" Type="http://schemas.openxmlformats.org/officeDocument/2006/relationships/hyperlink" Target="http://pbs.twimg.com/profile_images/1146167846411673601/CfWZ1vNh_normal.jpg" TargetMode="External" /><Relationship Id="rId183" Type="http://schemas.openxmlformats.org/officeDocument/2006/relationships/hyperlink" Target="http://pbs.twimg.com/profile_images/999531759036387329/NSzZ5Cge_normal.jpg" TargetMode="External" /><Relationship Id="rId184" Type="http://schemas.openxmlformats.org/officeDocument/2006/relationships/hyperlink" Target="https://pbs.twimg.com/media/D_TXfVNW4AEgALV.jpg" TargetMode="External" /><Relationship Id="rId185" Type="http://schemas.openxmlformats.org/officeDocument/2006/relationships/hyperlink" Target="http://pbs.twimg.com/profile_images/471294056828399617/nINwN6KH_normal.png" TargetMode="External" /><Relationship Id="rId186" Type="http://schemas.openxmlformats.org/officeDocument/2006/relationships/hyperlink" Target="http://pbs.twimg.com/profile_images/1053663546674946049/-QO3gaOX_normal.jpg" TargetMode="External" /><Relationship Id="rId187" Type="http://schemas.openxmlformats.org/officeDocument/2006/relationships/hyperlink" Target="http://pbs.twimg.com/profile_images/1053663546674946049/-QO3gaOX_normal.jpg" TargetMode="External" /><Relationship Id="rId188" Type="http://schemas.openxmlformats.org/officeDocument/2006/relationships/hyperlink" Target="https://pbs.twimg.com/media/D_TpCohXoAA0rbs.jpg" TargetMode="External" /><Relationship Id="rId189" Type="http://schemas.openxmlformats.org/officeDocument/2006/relationships/hyperlink" Target="http://pbs.twimg.com/profile_images/1098841038746202112/jxbfoML__normal.jpg" TargetMode="External" /><Relationship Id="rId190" Type="http://schemas.openxmlformats.org/officeDocument/2006/relationships/hyperlink" Target="http://pbs.twimg.com/profile_images/1042329941940088833/SxXTQL_S_normal.jpg" TargetMode="External" /><Relationship Id="rId191" Type="http://schemas.openxmlformats.org/officeDocument/2006/relationships/hyperlink" Target="http://pbs.twimg.com/profile_images/1085297598645395457/azr24VZU_normal.jpg" TargetMode="External" /><Relationship Id="rId192" Type="http://schemas.openxmlformats.org/officeDocument/2006/relationships/hyperlink" Target="http://pbs.twimg.com/profile_images/1139938834093879296/gMcT03Hy_normal.jpg" TargetMode="External" /><Relationship Id="rId193" Type="http://schemas.openxmlformats.org/officeDocument/2006/relationships/hyperlink" Target="http://pbs.twimg.com/profile_images/994971479203860481/uOKVrRKj_normal.jpg" TargetMode="External" /><Relationship Id="rId194" Type="http://schemas.openxmlformats.org/officeDocument/2006/relationships/hyperlink" Target="http://pbs.twimg.com/profile_images/994971479203860481/uOKVrRKj_normal.jpg" TargetMode="External" /><Relationship Id="rId195" Type="http://schemas.openxmlformats.org/officeDocument/2006/relationships/hyperlink" Target="http://pbs.twimg.com/profile_images/1087860045667332096/LYwSyjVu_normal.jpg" TargetMode="External" /><Relationship Id="rId196" Type="http://schemas.openxmlformats.org/officeDocument/2006/relationships/hyperlink" Target="http://pbs.twimg.com/profile_images/1087860045667332096/LYwSyjVu_normal.jpg" TargetMode="External" /><Relationship Id="rId197" Type="http://schemas.openxmlformats.org/officeDocument/2006/relationships/hyperlink" Target="http://pbs.twimg.com/profile_images/1123607370087772160/FVEbOUQF_normal.jpg" TargetMode="External" /><Relationship Id="rId198" Type="http://schemas.openxmlformats.org/officeDocument/2006/relationships/hyperlink" Target="http://pbs.twimg.com/profile_images/1149358239408119809/mNPQtngs_normal.jpg" TargetMode="External" /><Relationship Id="rId199" Type="http://schemas.openxmlformats.org/officeDocument/2006/relationships/hyperlink" Target="http://pbs.twimg.com/profile_images/1149358239408119809/mNPQtngs_normal.jpg" TargetMode="External" /><Relationship Id="rId200" Type="http://schemas.openxmlformats.org/officeDocument/2006/relationships/hyperlink" Target="http://pbs.twimg.com/profile_images/1149358239408119809/mNPQtngs_normal.jpg" TargetMode="External" /><Relationship Id="rId201" Type="http://schemas.openxmlformats.org/officeDocument/2006/relationships/hyperlink" Target="http://pbs.twimg.com/profile_images/1149358239408119809/mNPQtngs_normal.jpg" TargetMode="External" /><Relationship Id="rId202" Type="http://schemas.openxmlformats.org/officeDocument/2006/relationships/hyperlink" Target="http://pbs.twimg.com/profile_images/1149358239408119809/mNPQtngs_normal.jpg" TargetMode="External" /><Relationship Id="rId203" Type="http://schemas.openxmlformats.org/officeDocument/2006/relationships/hyperlink" Target="http://pbs.twimg.com/profile_images/1149358239408119809/mNPQtngs_normal.jpg" TargetMode="External" /><Relationship Id="rId204" Type="http://schemas.openxmlformats.org/officeDocument/2006/relationships/hyperlink" Target="http://pbs.twimg.com/profile_images/1149358239408119809/mNPQtngs_normal.jpg" TargetMode="External" /><Relationship Id="rId205" Type="http://schemas.openxmlformats.org/officeDocument/2006/relationships/hyperlink" Target="http://pbs.twimg.com/profile_images/1149358239408119809/mNPQtngs_normal.jpg" TargetMode="External" /><Relationship Id="rId206" Type="http://schemas.openxmlformats.org/officeDocument/2006/relationships/hyperlink" Target="http://pbs.twimg.com/profile_images/1149358239408119809/mNPQtngs_normal.jpg" TargetMode="External" /><Relationship Id="rId207" Type="http://schemas.openxmlformats.org/officeDocument/2006/relationships/hyperlink" Target="http://pbs.twimg.com/profile_images/1149358239408119809/mNPQtngs_normal.jpg" TargetMode="External" /><Relationship Id="rId208" Type="http://schemas.openxmlformats.org/officeDocument/2006/relationships/hyperlink" Target="http://pbs.twimg.com/profile_images/71372076/stan_normal.jpg" TargetMode="External" /><Relationship Id="rId209" Type="http://schemas.openxmlformats.org/officeDocument/2006/relationships/hyperlink" Target="http://pbs.twimg.com/profile_images/1104344392679280641/e3_U9TDx_normal.jpg" TargetMode="External" /><Relationship Id="rId210" Type="http://schemas.openxmlformats.org/officeDocument/2006/relationships/hyperlink" Target="https://pbs.twimg.com/media/D_UCsRnUwAIaCsz.jpg" TargetMode="External" /><Relationship Id="rId211" Type="http://schemas.openxmlformats.org/officeDocument/2006/relationships/hyperlink" Target="http://pbs.twimg.com/profile_images/1112843862098075648/g1sBzzX3_normal.jpg" TargetMode="External" /><Relationship Id="rId212" Type="http://schemas.openxmlformats.org/officeDocument/2006/relationships/hyperlink" Target="http://pbs.twimg.com/profile_images/1115836537298722818/v3nzJj9K_normal.jpg" TargetMode="External" /><Relationship Id="rId213" Type="http://schemas.openxmlformats.org/officeDocument/2006/relationships/hyperlink" Target="http://pbs.twimg.com/profile_images/1132844926910238721/u7YbT0UG_normal.jpg" TargetMode="External" /><Relationship Id="rId214" Type="http://schemas.openxmlformats.org/officeDocument/2006/relationships/hyperlink" Target="http://pbs.twimg.com/profile_images/1101828519913500673/aU61Xn8h_normal.jpg" TargetMode="External" /><Relationship Id="rId215" Type="http://schemas.openxmlformats.org/officeDocument/2006/relationships/hyperlink" Target="http://pbs.twimg.com/profile_images/1101828519913500673/aU61Xn8h_normal.jpg" TargetMode="External" /><Relationship Id="rId216" Type="http://schemas.openxmlformats.org/officeDocument/2006/relationships/hyperlink" Target="http://pbs.twimg.com/profile_images/1060456627935956993/oldH0VzR_normal.jpg" TargetMode="External" /><Relationship Id="rId217" Type="http://schemas.openxmlformats.org/officeDocument/2006/relationships/hyperlink" Target="http://pbs.twimg.com/profile_images/1147365873084239875/C5fmaEEd_normal.jpg" TargetMode="External" /><Relationship Id="rId218" Type="http://schemas.openxmlformats.org/officeDocument/2006/relationships/hyperlink" Target="http://pbs.twimg.com/profile_images/1104462031053312000/r8ElR9en_normal.jpg" TargetMode="External" /><Relationship Id="rId219" Type="http://schemas.openxmlformats.org/officeDocument/2006/relationships/hyperlink" Target="http://pbs.twimg.com/profile_images/1104462031053312000/r8ElR9en_normal.jpg" TargetMode="External" /><Relationship Id="rId220" Type="http://schemas.openxmlformats.org/officeDocument/2006/relationships/hyperlink" Target="http://pbs.twimg.com/profile_images/1148666348198871041/xK_XKdMy_normal.jpg" TargetMode="External" /><Relationship Id="rId221" Type="http://schemas.openxmlformats.org/officeDocument/2006/relationships/hyperlink" Target="http://pbs.twimg.com/profile_images/1144220695511126019/uOm_k6rw_normal.jpg" TargetMode="External" /><Relationship Id="rId222" Type="http://schemas.openxmlformats.org/officeDocument/2006/relationships/hyperlink" Target="http://pbs.twimg.com/profile_images/1144220695511126019/uOm_k6rw_normal.jpg" TargetMode="External" /><Relationship Id="rId223" Type="http://schemas.openxmlformats.org/officeDocument/2006/relationships/hyperlink" Target="http://pbs.twimg.com/profile_images/1144220695511126019/uOm_k6rw_normal.jpg" TargetMode="External" /><Relationship Id="rId224" Type="http://schemas.openxmlformats.org/officeDocument/2006/relationships/hyperlink" Target="http://pbs.twimg.com/profile_images/378800000660224966/ab04d55adc321728a18233f9496a6818_normal.jpeg" TargetMode="External" /><Relationship Id="rId225" Type="http://schemas.openxmlformats.org/officeDocument/2006/relationships/hyperlink" Target="https://pbs.twimg.com/tweet_video_thumb/D_Uwx9ZXoAUcVXk.jpg" TargetMode="External" /><Relationship Id="rId226" Type="http://schemas.openxmlformats.org/officeDocument/2006/relationships/hyperlink" Target="https://pbs.twimg.com/tweet_video_thumb/D_VJmNHXsAAzVcM.jpg" TargetMode="External" /><Relationship Id="rId227" Type="http://schemas.openxmlformats.org/officeDocument/2006/relationships/hyperlink" Target="http://pbs.twimg.com/profile_images/1139763287434784769/V1KvaEp7_normal.jpg" TargetMode="External" /><Relationship Id="rId228" Type="http://schemas.openxmlformats.org/officeDocument/2006/relationships/hyperlink" Target="http://pbs.twimg.com/profile_images/893650768506478593/ORROmzSe_normal.jpg" TargetMode="External" /><Relationship Id="rId229" Type="http://schemas.openxmlformats.org/officeDocument/2006/relationships/hyperlink" Target="http://pbs.twimg.com/profile_images/688459867544252417/y8u29bKm_normal.jpg" TargetMode="External" /><Relationship Id="rId230" Type="http://schemas.openxmlformats.org/officeDocument/2006/relationships/hyperlink" Target="https://pbs.twimg.com/tweet_video_thumb/D_VdGqMUwAU7jpM.jpg" TargetMode="External" /><Relationship Id="rId231" Type="http://schemas.openxmlformats.org/officeDocument/2006/relationships/hyperlink" Target="http://pbs.twimg.com/profile_images/1082805884160540672/YRB7k8wP_normal.jpg" TargetMode="External" /><Relationship Id="rId232" Type="http://schemas.openxmlformats.org/officeDocument/2006/relationships/hyperlink" Target="http://pbs.twimg.com/profile_images/1082805884160540672/YRB7k8wP_normal.jpg" TargetMode="External" /><Relationship Id="rId233" Type="http://schemas.openxmlformats.org/officeDocument/2006/relationships/hyperlink" Target="http://pbs.twimg.com/profile_images/1120426402749329408/0_CvBjHs_normal.jpg" TargetMode="External" /><Relationship Id="rId234" Type="http://schemas.openxmlformats.org/officeDocument/2006/relationships/hyperlink" Target="http://pbs.twimg.com/profile_images/1142526863585230848/Z0EMK52T_normal.jpg" TargetMode="External" /><Relationship Id="rId235" Type="http://schemas.openxmlformats.org/officeDocument/2006/relationships/hyperlink" Target="http://pbs.twimg.com/profile_images/1142526863585230848/Z0EMK52T_normal.jpg" TargetMode="External" /><Relationship Id="rId236" Type="http://schemas.openxmlformats.org/officeDocument/2006/relationships/hyperlink" Target="http://pbs.twimg.com/profile_images/1142526863585230848/Z0EMK52T_normal.jpg" TargetMode="External" /><Relationship Id="rId237" Type="http://schemas.openxmlformats.org/officeDocument/2006/relationships/hyperlink" Target="http://pbs.twimg.com/profile_images/1142526863585230848/Z0EMK52T_normal.jpg" TargetMode="External" /><Relationship Id="rId238" Type="http://schemas.openxmlformats.org/officeDocument/2006/relationships/hyperlink" Target="http://pbs.twimg.com/profile_images/1142526863585230848/Z0EMK52T_normal.jpg" TargetMode="External" /><Relationship Id="rId239" Type="http://schemas.openxmlformats.org/officeDocument/2006/relationships/hyperlink" Target="http://pbs.twimg.com/profile_images/1142526863585230848/Z0EMK52T_normal.jpg" TargetMode="External" /><Relationship Id="rId240" Type="http://schemas.openxmlformats.org/officeDocument/2006/relationships/hyperlink" Target="http://pbs.twimg.com/profile_images/1142526863585230848/Z0EMK52T_normal.jpg" TargetMode="External" /><Relationship Id="rId241" Type="http://schemas.openxmlformats.org/officeDocument/2006/relationships/hyperlink" Target="http://pbs.twimg.com/profile_images/1149848951056506880/37BOUpCl_normal.jpg" TargetMode="External" /><Relationship Id="rId242" Type="http://schemas.openxmlformats.org/officeDocument/2006/relationships/hyperlink" Target="http://pbs.twimg.com/profile_images/1149848951056506880/37BOUpCl_normal.jpg" TargetMode="External" /><Relationship Id="rId243" Type="http://schemas.openxmlformats.org/officeDocument/2006/relationships/hyperlink" Target="http://pbs.twimg.com/profile_images/1150614323422814209/b5KTEiEK_normal.jpg" TargetMode="External" /><Relationship Id="rId244" Type="http://schemas.openxmlformats.org/officeDocument/2006/relationships/hyperlink" Target="http://pbs.twimg.com/profile_images/1150614323422814209/b5KTEiEK_normal.jpg" TargetMode="External" /><Relationship Id="rId245" Type="http://schemas.openxmlformats.org/officeDocument/2006/relationships/hyperlink" Target="http://pbs.twimg.com/profile_images/1150614323422814209/b5KTEiEK_normal.jpg" TargetMode="External" /><Relationship Id="rId246" Type="http://schemas.openxmlformats.org/officeDocument/2006/relationships/hyperlink" Target="http://pbs.twimg.com/profile_images/1147155604458184704/j4CE7yo9_normal.jpg" TargetMode="External" /><Relationship Id="rId247" Type="http://schemas.openxmlformats.org/officeDocument/2006/relationships/hyperlink" Target="http://pbs.twimg.com/profile_images/1147155604458184704/j4CE7yo9_normal.jpg" TargetMode="External" /><Relationship Id="rId248" Type="http://schemas.openxmlformats.org/officeDocument/2006/relationships/hyperlink" Target="http://pbs.twimg.com/profile_images/1147155604458184704/j4CE7yo9_normal.jpg" TargetMode="External" /><Relationship Id="rId249" Type="http://schemas.openxmlformats.org/officeDocument/2006/relationships/hyperlink" Target="http://pbs.twimg.com/profile_images/1032424326375456768/ox7RWNG3_normal.jpg" TargetMode="External" /><Relationship Id="rId250" Type="http://schemas.openxmlformats.org/officeDocument/2006/relationships/hyperlink" Target="http://pbs.twimg.com/profile_images/1032424326375456768/ox7RWNG3_normal.jpg" TargetMode="External" /><Relationship Id="rId251" Type="http://schemas.openxmlformats.org/officeDocument/2006/relationships/hyperlink" Target="https://pbs.twimg.com/media/D_W82CfXYAAEGfl.jpg" TargetMode="External" /><Relationship Id="rId252" Type="http://schemas.openxmlformats.org/officeDocument/2006/relationships/hyperlink" Target="http://pbs.twimg.com/profile_images/1147438833526611968/xf-WnVpn_normal.png" TargetMode="External" /><Relationship Id="rId253" Type="http://schemas.openxmlformats.org/officeDocument/2006/relationships/hyperlink" Target="http://pbs.twimg.com/profile_images/1147438833526611968/xf-WnVpn_normal.png" TargetMode="External" /><Relationship Id="rId254" Type="http://schemas.openxmlformats.org/officeDocument/2006/relationships/hyperlink" Target="http://pbs.twimg.com/profile_images/1147793441268609025/zdKutKy8_normal.jpg" TargetMode="External" /><Relationship Id="rId255" Type="http://schemas.openxmlformats.org/officeDocument/2006/relationships/hyperlink" Target="http://pbs.twimg.com/profile_images/1133943154179280896/g3vv0LcJ_normal.jpg" TargetMode="External" /><Relationship Id="rId256" Type="http://schemas.openxmlformats.org/officeDocument/2006/relationships/hyperlink" Target="https://pbs.twimg.com/ext_tw_video_thumb/1150052135117250560/pu/img/5Y_6g04uvelTd_y3.jpg" TargetMode="External" /><Relationship Id="rId257" Type="http://schemas.openxmlformats.org/officeDocument/2006/relationships/hyperlink" Target="http://pbs.twimg.com/profile_images/1147661012734230528/9QNYVDSI_normal.jpg" TargetMode="External" /><Relationship Id="rId258" Type="http://schemas.openxmlformats.org/officeDocument/2006/relationships/hyperlink" Target="https://pbs.twimg.com/ext_tw_video_thumb/1150065267327868929/pu/img/rdxeex7I9NCHgtrF.jpg" TargetMode="External" /><Relationship Id="rId259" Type="http://schemas.openxmlformats.org/officeDocument/2006/relationships/hyperlink" Target="http://pbs.twimg.com/profile_images/1140612976023605248/rNarcI4V_normal.jpg" TargetMode="External" /><Relationship Id="rId260" Type="http://schemas.openxmlformats.org/officeDocument/2006/relationships/hyperlink" Target="http://pbs.twimg.com/profile_images/1046520562426818561/WRAULug-_normal.jpg" TargetMode="External" /><Relationship Id="rId261" Type="http://schemas.openxmlformats.org/officeDocument/2006/relationships/hyperlink" Target="http://pbs.twimg.com/profile_images/1113213098427600897/vyiXtDvi_normal.jpg" TargetMode="External" /><Relationship Id="rId262" Type="http://schemas.openxmlformats.org/officeDocument/2006/relationships/hyperlink" Target="http://pbs.twimg.com/profile_images/2223977341/saved_photo_normal.jpg" TargetMode="External" /><Relationship Id="rId263" Type="http://schemas.openxmlformats.org/officeDocument/2006/relationships/hyperlink" Target="https://pbs.twimg.com/tweet_video_thumb/D_Ey7jrVAAA-N93.jpg" TargetMode="External" /><Relationship Id="rId264" Type="http://schemas.openxmlformats.org/officeDocument/2006/relationships/hyperlink" Target="http://pbs.twimg.com/profile_images/989640277081149444/MSuf7bhf_normal.jpg" TargetMode="External" /><Relationship Id="rId265" Type="http://schemas.openxmlformats.org/officeDocument/2006/relationships/hyperlink" Target="https://pbs.twimg.com/tweet_video_thumb/D_Tx1YYWsAAmdbC.jpg" TargetMode="External" /><Relationship Id="rId266" Type="http://schemas.openxmlformats.org/officeDocument/2006/relationships/hyperlink" Target="http://pbs.twimg.com/profile_images/989640277081149444/MSuf7bhf_normal.jpg" TargetMode="External" /><Relationship Id="rId267" Type="http://schemas.openxmlformats.org/officeDocument/2006/relationships/hyperlink" Target="http://pbs.twimg.com/profile_images/989640277081149444/MSuf7bhf_normal.jpg" TargetMode="External" /><Relationship Id="rId268" Type="http://schemas.openxmlformats.org/officeDocument/2006/relationships/hyperlink" Target="https://pbs.twimg.com/tweet_video_thumb/D_URNtwXoAEUgoA.jpg" TargetMode="External" /><Relationship Id="rId269" Type="http://schemas.openxmlformats.org/officeDocument/2006/relationships/hyperlink" Target="https://pbs.twimg.com/tweet_video_thumb/D_UaZAzWsAAPqht.jpg" TargetMode="External" /><Relationship Id="rId270" Type="http://schemas.openxmlformats.org/officeDocument/2006/relationships/hyperlink" Target="http://pbs.twimg.com/profile_images/989640277081149444/MSuf7bhf_normal.jpg" TargetMode="External" /><Relationship Id="rId271" Type="http://schemas.openxmlformats.org/officeDocument/2006/relationships/hyperlink" Target="https://pbs.twimg.com/tweet_video_thumb/D_XuEU4XsAERIyo.jpg" TargetMode="External" /><Relationship Id="rId272" Type="http://schemas.openxmlformats.org/officeDocument/2006/relationships/hyperlink" Target="https://pbs.twimg.com/tweet_video_thumb/D_XulW3XoAEYX4N.jpg" TargetMode="External" /><Relationship Id="rId273" Type="http://schemas.openxmlformats.org/officeDocument/2006/relationships/hyperlink" Target="http://pbs.twimg.com/profile_images/989640277081149444/MSuf7bhf_normal.jpg" TargetMode="External" /><Relationship Id="rId274" Type="http://schemas.openxmlformats.org/officeDocument/2006/relationships/hyperlink" Target="http://pbs.twimg.com/profile_images/1091981371692716032/ORmsIJXy_normal.jpg" TargetMode="External" /><Relationship Id="rId275" Type="http://schemas.openxmlformats.org/officeDocument/2006/relationships/hyperlink" Target="http://pbs.twimg.com/profile_images/1054609440509444096/TNpwV006_normal.jpg" TargetMode="External" /><Relationship Id="rId276" Type="http://schemas.openxmlformats.org/officeDocument/2006/relationships/hyperlink" Target="http://pbs.twimg.com/profile_images/1144294572874448896/H2gaUF-D_normal.png" TargetMode="External" /><Relationship Id="rId277" Type="http://schemas.openxmlformats.org/officeDocument/2006/relationships/hyperlink" Target="http://pbs.twimg.com/profile_images/1141738961586544642/kWFr79ZC_normal.jpg" TargetMode="External" /><Relationship Id="rId278" Type="http://schemas.openxmlformats.org/officeDocument/2006/relationships/hyperlink" Target="http://pbs.twimg.com/profile_images/1139912130285703168/r3vLJj8c_normal.jpg" TargetMode="External" /><Relationship Id="rId279" Type="http://schemas.openxmlformats.org/officeDocument/2006/relationships/hyperlink" Target="http://pbs.twimg.com/profile_images/1144362069749198849/dGHJZ3rE_normal.jpg" TargetMode="External" /><Relationship Id="rId280" Type="http://schemas.openxmlformats.org/officeDocument/2006/relationships/hyperlink" Target="http://pbs.twimg.com/profile_images/1847120262/image_normal.jpg" TargetMode="External" /><Relationship Id="rId281" Type="http://schemas.openxmlformats.org/officeDocument/2006/relationships/hyperlink" Target="http://pbs.twimg.com/profile_images/1142669560425930754/thdqlW-s_normal.jpg" TargetMode="External" /><Relationship Id="rId282" Type="http://schemas.openxmlformats.org/officeDocument/2006/relationships/hyperlink" Target="https://pbs.twimg.com/tweet_video_thumb/D_YDlOTU8AAV5OR.jpg" TargetMode="External" /><Relationship Id="rId283" Type="http://schemas.openxmlformats.org/officeDocument/2006/relationships/hyperlink" Target="http://pbs.twimg.com/profile_images/1084714636904001538/QFVDr3tt_normal.jpg" TargetMode="External" /><Relationship Id="rId284" Type="http://schemas.openxmlformats.org/officeDocument/2006/relationships/hyperlink" Target="http://pbs.twimg.com/profile_images/1084714636904001538/QFVDr3tt_normal.jpg" TargetMode="External" /><Relationship Id="rId285" Type="http://schemas.openxmlformats.org/officeDocument/2006/relationships/hyperlink" Target="http://pbs.twimg.com/profile_images/1084714636904001538/QFVDr3tt_normal.jpg" TargetMode="External" /><Relationship Id="rId286" Type="http://schemas.openxmlformats.org/officeDocument/2006/relationships/hyperlink" Target="http://pbs.twimg.com/profile_images/1084714636904001538/QFVDr3tt_normal.jpg" TargetMode="External" /><Relationship Id="rId287" Type="http://schemas.openxmlformats.org/officeDocument/2006/relationships/hyperlink" Target="http://pbs.twimg.com/profile_images/548522605284560897/f3myTEG3_normal.jpeg" TargetMode="External" /><Relationship Id="rId288" Type="http://schemas.openxmlformats.org/officeDocument/2006/relationships/hyperlink" Target="http://pbs.twimg.com/profile_images/548522605284560897/f3myTEG3_normal.jpeg" TargetMode="External" /><Relationship Id="rId289" Type="http://schemas.openxmlformats.org/officeDocument/2006/relationships/hyperlink" Target="http://pbs.twimg.com/profile_images/885319656923422721/qsjgRflR_normal.jpg" TargetMode="External" /><Relationship Id="rId290" Type="http://schemas.openxmlformats.org/officeDocument/2006/relationships/hyperlink" Target="http://pbs.twimg.com/profile_images/439252405604331520/vPUfBAgq_normal.jpeg" TargetMode="External" /><Relationship Id="rId291" Type="http://schemas.openxmlformats.org/officeDocument/2006/relationships/hyperlink" Target="https://pbs.twimg.com/tweet_video_thumb/D_Ey7jrVAAA-N93.jpg" TargetMode="External" /><Relationship Id="rId292" Type="http://schemas.openxmlformats.org/officeDocument/2006/relationships/hyperlink" Target="http://pbs.twimg.com/profile_images/1016667685457932288/mNTS2aBP_normal.jpg" TargetMode="External" /><Relationship Id="rId293" Type="http://schemas.openxmlformats.org/officeDocument/2006/relationships/hyperlink" Target="https://pbs.twimg.com/media/D_YikmWW4AAPDsS.jpg" TargetMode="External" /><Relationship Id="rId294" Type="http://schemas.openxmlformats.org/officeDocument/2006/relationships/hyperlink" Target="http://pbs.twimg.com/profile_images/1036473115210145792/SAIxlmuj_normal.jpg" TargetMode="External" /><Relationship Id="rId295" Type="http://schemas.openxmlformats.org/officeDocument/2006/relationships/hyperlink" Target="http://pbs.twimg.com/profile_images/1150317563705987072/v4p9TapQ_normal.jpg" TargetMode="External" /><Relationship Id="rId296" Type="http://schemas.openxmlformats.org/officeDocument/2006/relationships/hyperlink" Target="http://pbs.twimg.com/profile_images/1123731917302579200/evvm1jgf_normal.jpg" TargetMode="External" /><Relationship Id="rId297" Type="http://schemas.openxmlformats.org/officeDocument/2006/relationships/hyperlink" Target="http://pbs.twimg.com/profile_images/1123731917302579200/evvm1jgf_normal.jpg" TargetMode="External" /><Relationship Id="rId298" Type="http://schemas.openxmlformats.org/officeDocument/2006/relationships/hyperlink" Target="http://pbs.twimg.com/profile_images/1123731917302579200/evvm1jgf_normal.jpg" TargetMode="External" /><Relationship Id="rId299" Type="http://schemas.openxmlformats.org/officeDocument/2006/relationships/hyperlink" Target="http://pbs.twimg.com/profile_images/1123731917302579200/evvm1jgf_normal.jpg" TargetMode="External" /><Relationship Id="rId300" Type="http://schemas.openxmlformats.org/officeDocument/2006/relationships/hyperlink" Target="https://pbs.twimg.com/media/D_Xjzu4WkAEWoB9.jpg" TargetMode="External" /><Relationship Id="rId301" Type="http://schemas.openxmlformats.org/officeDocument/2006/relationships/hyperlink" Target="http://pbs.twimg.com/profile_images/1123731917302579200/evvm1jgf_normal.jpg" TargetMode="External" /><Relationship Id="rId302" Type="http://schemas.openxmlformats.org/officeDocument/2006/relationships/hyperlink" Target="http://pbs.twimg.com/profile_images/1123731917302579200/evvm1jgf_normal.jpg" TargetMode="External" /><Relationship Id="rId303" Type="http://schemas.openxmlformats.org/officeDocument/2006/relationships/hyperlink" Target="http://pbs.twimg.com/profile_images/1123731917302579200/evvm1jgf_normal.jpg" TargetMode="External" /><Relationship Id="rId304" Type="http://schemas.openxmlformats.org/officeDocument/2006/relationships/hyperlink" Target="https://pbs.twimg.com/media/D_X0hkAWsAERfiP.jpg" TargetMode="External" /><Relationship Id="rId305" Type="http://schemas.openxmlformats.org/officeDocument/2006/relationships/hyperlink" Target="http://pbs.twimg.com/profile_images/1123731917302579200/evvm1jgf_normal.jpg" TargetMode="External" /><Relationship Id="rId306" Type="http://schemas.openxmlformats.org/officeDocument/2006/relationships/hyperlink" Target="http://pbs.twimg.com/profile_images/1123731917302579200/evvm1jgf_normal.jpg" TargetMode="External" /><Relationship Id="rId307" Type="http://schemas.openxmlformats.org/officeDocument/2006/relationships/hyperlink" Target="http://pbs.twimg.com/profile_images/1123731917302579200/evvm1jgf_normal.jpg" TargetMode="External" /><Relationship Id="rId308" Type="http://schemas.openxmlformats.org/officeDocument/2006/relationships/hyperlink" Target="http://pbs.twimg.com/profile_images/1123731917302579200/evvm1jgf_normal.jpg" TargetMode="External" /><Relationship Id="rId309" Type="http://schemas.openxmlformats.org/officeDocument/2006/relationships/hyperlink" Target="http://pbs.twimg.com/profile_images/1123731917302579200/evvm1jgf_normal.jpg" TargetMode="External" /><Relationship Id="rId310" Type="http://schemas.openxmlformats.org/officeDocument/2006/relationships/hyperlink" Target="http://pbs.twimg.com/profile_images/1123731917302579200/evvm1jgf_normal.jpg" TargetMode="External" /><Relationship Id="rId311" Type="http://schemas.openxmlformats.org/officeDocument/2006/relationships/hyperlink" Target="http://pbs.twimg.com/profile_images/1123731917302579200/evvm1jgf_normal.jpg" TargetMode="External" /><Relationship Id="rId312" Type="http://schemas.openxmlformats.org/officeDocument/2006/relationships/hyperlink" Target="http://pbs.twimg.com/profile_images/1123731917302579200/evvm1jgf_normal.jpg" TargetMode="External" /><Relationship Id="rId313" Type="http://schemas.openxmlformats.org/officeDocument/2006/relationships/hyperlink" Target="http://pbs.twimg.com/profile_images/1123731917302579200/evvm1jgf_normal.jpg" TargetMode="External" /><Relationship Id="rId314" Type="http://schemas.openxmlformats.org/officeDocument/2006/relationships/hyperlink" Target="http://pbs.twimg.com/profile_images/1123731917302579200/evvm1jgf_normal.jpg" TargetMode="External" /><Relationship Id="rId315" Type="http://schemas.openxmlformats.org/officeDocument/2006/relationships/hyperlink" Target="http://pbs.twimg.com/profile_images/1123731917302579200/evvm1jgf_normal.jpg" TargetMode="External" /><Relationship Id="rId316" Type="http://schemas.openxmlformats.org/officeDocument/2006/relationships/hyperlink" Target="https://pbs.twimg.com/media/D_YXfXsXkAEHGmp.jpg" TargetMode="External" /><Relationship Id="rId317" Type="http://schemas.openxmlformats.org/officeDocument/2006/relationships/hyperlink" Target="http://pbs.twimg.com/profile_images/954359043375562752/oTjPWS_O_normal.jpg" TargetMode="External" /><Relationship Id="rId318" Type="http://schemas.openxmlformats.org/officeDocument/2006/relationships/hyperlink" Target="https://pbs.twimg.com/tweet_video_thumb/D_NvlI1XkAAEUef.jpg" TargetMode="External" /><Relationship Id="rId319" Type="http://schemas.openxmlformats.org/officeDocument/2006/relationships/hyperlink" Target="http://pbs.twimg.com/profile_images/1150589387874406405/DnZUg-ur_normal.jpg" TargetMode="External" /><Relationship Id="rId320" Type="http://schemas.openxmlformats.org/officeDocument/2006/relationships/hyperlink" Target="http://pbs.twimg.com/profile_images/1150589387874406405/DnZUg-ur_normal.jpg" TargetMode="External" /><Relationship Id="rId321" Type="http://schemas.openxmlformats.org/officeDocument/2006/relationships/hyperlink" Target="http://pbs.twimg.com/profile_images/1150578195915296769/esfFk1AQ_normal.jpg" TargetMode="External" /><Relationship Id="rId322" Type="http://schemas.openxmlformats.org/officeDocument/2006/relationships/hyperlink" Target="http://pbs.twimg.com/profile_images/1928421648/image_normal.jpg" TargetMode="External" /><Relationship Id="rId323" Type="http://schemas.openxmlformats.org/officeDocument/2006/relationships/hyperlink" Target="http://abs.twimg.com/sticky/default_profile_images/default_profile_normal.png" TargetMode="External" /><Relationship Id="rId324" Type="http://schemas.openxmlformats.org/officeDocument/2006/relationships/hyperlink" Target="http://pbs.twimg.com/profile_images/658399311802163200/ziztE2QS_normal.jpg" TargetMode="External" /><Relationship Id="rId325" Type="http://schemas.openxmlformats.org/officeDocument/2006/relationships/hyperlink" Target="http://pbs.twimg.com/profile_images/1066510807649808384/IhwsJxDi_normal.jpg" TargetMode="External" /><Relationship Id="rId326" Type="http://schemas.openxmlformats.org/officeDocument/2006/relationships/hyperlink" Target="http://pbs.twimg.com/profile_images/1144575358236266497/vqxFt2M0_normal.jpg" TargetMode="External" /><Relationship Id="rId327" Type="http://schemas.openxmlformats.org/officeDocument/2006/relationships/hyperlink" Target="https://pbs.twimg.com/media/D_ZDDYmWwAESXO4.jpg" TargetMode="External" /><Relationship Id="rId328" Type="http://schemas.openxmlformats.org/officeDocument/2006/relationships/hyperlink" Target="https://pbs.twimg.com/media/D_ZDDYmWwAESXO4.jpg" TargetMode="External" /><Relationship Id="rId329" Type="http://schemas.openxmlformats.org/officeDocument/2006/relationships/hyperlink" Target="http://pbs.twimg.com/profile_images/1141869565389025285/b9E1RfU__normal.jpg" TargetMode="External" /><Relationship Id="rId330" Type="http://schemas.openxmlformats.org/officeDocument/2006/relationships/hyperlink" Target="http://pbs.twimg.com/profile_images/1139340524735934464/kq5RQOAy_normal.jpg" TargetMode="External" /><Relationship Id="rId331" Type="http://schemas.openxmlformats.org/officeDocument/2006/relationships/hyperlink" Target="http://pbs.twimg.com/profile_images/1103678905091833857/v0YmQu7Q_normal.jpg" TargetMode="External" /><Relationship Id="rId332" Type="http://schemas.openxmlformats.org/officeDocument/2006/relationships/hyperlink" Target="http://pbs.twimg.com/profile_images/1135251706227363840/sFaoIugJ_normal.jpg" TargetMode="External" /><Relationship Id="rId333" Type="http://schemas.openxmlformats.org/officeDocument/2006/relationships/hyperlink" Target="http://pbs.twimg.com/profile_images/1120661276236177408/biEvJMz2_normal.jpg" TargetMode="External" /><Relationship Id="rId334" Type="http://schemas.openxmlformats.org/officeDocument/2006/relationships/hyperlink" Target="http://pbs.twimg.com/profile_images/777487987793797121/e2sdwquE_normal.jpg" TargetMode="External" /><Relationship Id="rId335" Type="http://schemas.openxmlformats.org/officeDocument/2006/relationships/hyperlink" Target="http://pbs.twimg.com/profile_images/1125792807082442753/6dpNTdFT_normal.jpg" TargetMode="External" /><Relationship Id="rId336" Type="http://schemas.openxmlformats.org/officeDocument/2006/relationships/hyperlink" Target="http://pbs.twimg.com/profile_images/1144411777704308736/D9LEJod7_normal.jpg" TargetMode="External" /><Relationship Id="rId337" Type="http://schemas.openxmlformats.org/officeDocument/2006/relationships/hyperlink" Target="http://pbs.twimg.com/profile_images/1149089230045569024/9KUSZqca_normal.jpg" TargetMode="External" /><Relationship Id="rId338" Type="http://schemas.openxmlformats.org/officeDocument/2006/relationships/hyperlink" Target="https://pbs.twimg.com/media/D_YlMOdX4AEm_f6.jpg" TargetMode="External" /><Relationship Id="rId339" Type="http://schemas.openxmlformats.org/officeDocument/2006/relationships/hyperlink" Target="http://pbs.twimg.com/profile_images/925467304749617152/B6qrbn7R_normal.jpg" TargetMode="External" /><Relationship Id="rId340" Type="http://schemas.openxmlformats.org/officeDocument/2006/relationships/hyperlink" Target="http://pbs.twimg.com/profile_images/1081753399278952448/GXn08M95_normal.jpg" TargetMode="External" /><Relationship Id="rId341" Type="http://schemas.openxmlformats.org/officeDocument/2006/relationships/hyperlink" Target="http://pbs.twimg.com/profile_images/925467304749617152/B6qrbn7R_normal.jpg" TargetMode="External" /><Relationship Id="rId342" Type="http://schemas.openxmlformats.org/officeDocument/2006/relationships/hyperlink" Target="http://pbs.twimg.com/profile_images/925467304749617152/B6qrbn7R_normal.jpg" TargetMode="External" /><Relationship Id="rId343" Type="http://schemas.openxmlformats.org/officeDocument/2006/relationships/hyperlink" Target="http://pbs.twimg.com/profile_images/925467304749617152/B6qrbn7R_normal.jpg" TargetMode="External" /><Relationship Id="rId344" Type="http://schemas.openxmlformats.org/officeDocument/2006/relationships/hyperlink" Target="http://pbs.twimg.com/profile_images/672386937253048320/NijycARA_normal.jpg" TargetMode="External" /><Relationship Id="rId345" Type="http://schemas.openxmlformats.org/officeDocument/2006/relationships/hyperlink" Target="http://pbs.twimg.com/profile_images/672386937253048320/NijycARA_normal.jpg" TargetMode="External" /><Relationship Id="rId346" Type="http://schemas.openxmlformats.org/officeDocument/2006/relationships/hyperlink" Target="http://pbs.twimg.com/profile_images/481210139144630272/M_ntE4ST_normal.jpeg" TargetMode="External" /><Relationship Id="rId347" Type="http://schemas.openxmlformats.org/officeDocument/2006/relationships/hyperlink" Target="http://pbs.twimg.com/profile_images/1148217962521878528/N8DGnfNC_normal.jpg" TargetMode="External" /><Relationship Id="rId348" Type="http://schemas.openxmlformats.org/officeDocument/2006/relationships/hyperlink" Target="http://pbs.twimg.com/profile_images/505565892814835712/1aT7HJdq_normal.jpeg" TargetMode="External" /><Relationship Id="rId349" Type="http://schemas.openxmlformats.org/officeDocument/2006/relationships/hyperlink" Target="http://pbs.twimg.com/profile_images/1147704521352732672/WZ-kMfxS_normal.jpg" TargetMode="External" /><Relationship Id="rId350" Type="http://schemas.openxmlformats.org/officeDocument/2006/relationships/hyperlink" Target="http://pbs.twimg.com/profile_images/1139015067914182661/pzQsRlwY_normal.jpg" TargetMode="External" /><Relationship Id="rId351" Type="http://schemas.openxmlformats.org/officeDocument/2006/relationships/hyperlink" Target="http://pbs.twimg.com/profile_images/1139015067914182661/pzQsRlwY_normal.jpg" TargetMode="External" /><Relationship Id="rId352" Type="http://schemas.openxmlformats.org/officeDocument/2006/relationships/hyperlink" Target="http://pbs.twimg.com/profile_images/1139015067914182661/pzQsRlwY_normal.jpg" TargetMode="External" /><Relationship Id="rId353" Type="http://schemas.openxmlformats.org/officeDocument/2006/relationships/hyperlink" Target="http://pbs.twimg.com/profile_images/1103354053654970368/owIGSzQn_normal.jpg" TargetMode="External" /><Relationship Id="rId354" Type="http://schemas.openxmlformats.org/officeDocument/2006/relationships/hyperlink" Target="http://pbs.twimg.com/profile_images/1108558134681976832/QcHAeW-Q_normal.jpg" TargetMode="External" /><Relationship Id="rId355" Type="http://schemas.openxmlformats.org/officeDocument/2006/relationships/hyperlink" Target="http://pbs.twimg.com/profile_images/1108558134681976832/QcHAeW-Q_normal.jpg" TargetMode="External" /><Relationship Id="rId356" Type="http://schemas.openxmlformats.org/officeDocument/2006/relationships/hyperlink" Target="http://pbs.twimg.com/profile_images/1147556101107458049/HxKKSA0O_normal.jpg" TargetMode="External" /><Relationship Id="rId357" Type="http://schemas.openxmlformats.org/officeDocument/2006/relationships/hyperlink" Target="http://pbs.twimg.com/profile_images/1147556101107458049/HxKKSA0O_normal.jpg" TargetMode="External" /><Relationship Id="rId358" Type="http://schemas.openxmlformats.org/officeDocument/2006/relationships/hyperlink" Target="http://pbs.twimg.com/profile_images/1147556101107458049/HxKKSA0O_normal.jpg" TargetMode="External" /><Relationship Id="rId359" Type="http://schemas.openxmlformats.org/officeDocument/2006/relationships/hyperlink" Target="http://pbs.twimg.com/profile_images/1147556101107458049/HxKKSA0O_normal.jpg" TargetMode="External" /><Relationship Id="rId360" Type="http://schemas.openxmlformats.org/officeDocument/2006/relationships/hyperlink" Target="https://pbs.twimg.com/media/D_ZsLeLX4AM_yZL.jpg" TargetMode="External" /><Relationship Id="rId361" Type="http://schemas.openxmlformats.org/officeDocument/2006/relationships/hyperlink" Target="http://pbs.twimg.com/profile_images/1126321609189535749/JNoS4dZr_normal.jpg" TargetMode="External" /><Relationship Id="rId362" Type="http://schemas.openxmlformats.org/officeDocument/2006/relationships/hyperlink" Target="http://pbs.twimg.com/profile_images/1126321609189535749/JNoS4dZr_normal.jpg" TargetMode="External" /><Relationship Id="rId363" Type="http://schemas.openxmlformats.org/officeDocument/2006/relationships/hyperlink" Target="http://pbs.twimg.com/profile_images/1138967817217351681/AklUR3bz_normal.jpg" TargetMode="External" /><Relationship Id="rId364" Type="http://schemas.openxmlformats.org/officeDocument/2006/relationships/hyperlink" Target="https://pbs.twimg.com/tweet_video_thumb/D_ZEt0gX4AUbt6g.jpg" TargetMode="External" /><Relationship Id="rId365" Type="http://schemas.openxmlformats.org/officeDocument/2006/relationships/hyperlink" Target="https://pbs.twimg.com/tweet_video_thumb/D_ZuwphXYAENqoW.jpg" TargetMode="External" /><Relationship Id="rId366" Type="http://schemas.openxmlformats.org/officeDocument/2006/relationships/hyperlink" Target="http://pbs.twimg.com/profile_images/1129393020997128192/Brm-hROK_normal.jpg" TargetMode="External" /><Relationship Id="rId367" Type="http://schemas.openxmlformats.org/officeDocument/2006/relationships/hyperlink" Target="http://pbs.twimg.com/profile_images/1150226583950680064/ZnYkDQ5F_normal.jpg" TargetMode="External" /><Relationship Id="rId368" Type="http://schemas.openxmlformats.org/officeDocument/2006/relationships/hyperlink" Target="http://pbs.twimg.com/profile_images/1150226583950680064/ZnYkDQ5F_normal.jpg" TargetMode="External" /><Relationship Id="rId369" Type="http://schemas.openxmlformats.org/officeDocument/2006/relationships/hyperlink" Target="http://pbs.twimg.com/profile_images/1150226583950680064/ZnYkDQ5F_normal.jpg" TargetMode="External" /><Relationship Id="rId370" Type="http://schemas.openxmlformats.org/officeDocument/2006/relationships/hyperlink" Target="http://pbs.twimg.com/profile_images/1150668915565060096/3CSVwDj5_normal.png" TargetMode="External" /><Relationship Id="rId371" Type="http://schemas.openxmlformats.org/officeDocument/2006/relationships/hyperlink" Target="http://pbs.twimg.com/profile_images/1135583032755269633/g-NhT1Cg_normal.jpg" TargetMode="External" /><Relationship Id="rId372" Type="http://schemas.openxmlformats.org/officeDocument/2006/relationships/hyperlink" Target="http://pbs.twimg.com/profile_images/1146231622754168833/cwunW4a1_normal.jpg" TargetMode="External" /><Relationship Id="rId373" Type="http://schemas.openxmlformats.org/officeDocument/2006/relationships/hyperlink" Target="http://pbs.twimg.com/profile_images/1102809673781125121/NNKRJ0WX_normal.jpg" TargetMode="External" /><Relationship Id="rId374" Type="http://schemas.openxmlformats.org/officeDocument/2006/relationships/hyperlink" Target="https://pbs.twimg.com/tweet_video_thumb/D_P-dz4VAAAneG4.jpg" TargetMode="External" /><Relationship Id="rId375" Type="http://schemas.openxmlformats.org/officeDocument/2006/relationships/hyperlink" Target="http://pbs.twimg.com/profile_images/1123512793821478917/zCJ-pjV3_normal.jpg" TargetMode="External" /><Relationship Id="rId376" Type="http://schemas.openxmlformats.org/officeDocument/2006/relationships/hyperlink" Target="http://pbs.twimg.com/profile_images/1123512793821478917/zCJ-pjV3_normal.jpg" TargetMode="External" /><Relationship Id="rId377" Type="http://schemas.openxmlformats.org/officeDocument/2006/relationships/hyperlink" Target="http://pbs.twimg.com/profile_images/750896300594384896/EeGt5I6d_normal.jpg" TargetMode="External" /><Relationship Id="rId378" Type="http://schemas.openxmlformats.org/officeDocument/2006/relationships/hyperlink" Target="http://pbs.twimg.com/profile_images/1144983331513274368/eoohYnLl_normal.jpg" TargetMode="External" /><Relationship Id="rId379" Type="http://schemas.openxmlformats.org/officeDocument/2006/relationships/hyperlink" Target="http://pbs.twimg.com/profile_images/1144983331513274368/eoohYnLl_normal.jpg" TargetMode="External" /><Relationship Id="rId380" Type="http://schemas.openxmlformats.org/officeDocument/2006/relationships/hyperlink" Target="http://pbs.twimg.com/profile_images/1148068396124295168/PHEAlPQg_normal.png" TargetMode="External" /><Relationship Id="rId381" Type="http://schemas.openxmlformats.org/officeDocument/2006/relationships/hyperlink" Target="http://pbs.twimg.com/profile_images/1148068396124295168/PHEAlPQg_normal.png" TargetMode="External" /><Relationship Id="rId382" Type="http://schemas.openxmlformats.org/officeDocument/2006/relationships/hyperlink" Target="http://pbs.twimg.com/profile_images/1148068396124295168/PHEAlPQg_normal.png" TargetMode="External" /><Relationship Id="rId383" Type="http://schemas.openxmlformats.org/officeDocument/2006/relationships/hyperlink" Target="http://pbs.twimg.com/profile_images/1148068396124295168/PHEAlPQg_normal.png" TargetMode="External" /><Relationship Id="rId384" Type="http://schemas.openxmlformats.org/officeDocument/2006/relationships/hyperlink" Target="http://pbs.twimg.com/profile_images/1148068396124295168/PHEAlPQg_normal.png" TargetMode="External" /><Relationship Id="rId385" Type="http://schemas.openxmlformats.org/officeDocument/2006/relationships/hyperlink" Target="http://pbs.twimg.com/profile_images/1148068396124295168/PHEAlPQg_normal.png" TargetMode="External" /><Relationship Id="rId386" Type="http://schemas.openxmlformats.org/officeDocument/2006/relationships/hyperlink" Target="http://pbs.twimg.com/profile_images/1148068396124295168/PHEAlPQg_normal.png" TargetMode="External" /><Relationship Id="rId387" Type="http://schemas.openxmlformats.org/officeDocument/2006/relationships/hyperlink" Target="https://pbs.twimg.com/tweet_video_thumb/D_Ey7jrVAAA-N93.jpg" TargetMode="External" /><Relationship Id="rId388" Type="http://schemas.openxmlformats.org/officeDocument/2006/relationships/hyperlink" Target="http://pbs.twimg.com/profile_images/1137433337146961921/7JFkpUYV_normal.jpg" TargetMode="External" /><Relationship Id="rId389" Type="http://schemas.openxmlformats.org/officeDocument/2006/relationships/hyperlink" Target="http://pbs.twimg.com/profile_images/1137433337146961921/7JFkpUYV_normal.jpg" TargetMode="External" /><Relationship Id="rId390" Type="http://schemas.openxmlformats.org/officeDocument/2006/relationships/hyperlink" Target="http://pbs.twimg.com/profile_images/1095205794860097537/o0uARNGI_normal.jpg" TargetMode="External" /><Relationship Id="rId391" Type="http://schemas.openxmlformats.org/officeDocument/2006/relationships/hyperlink" Target="http://pbs.twimg.com/profile_images/1105711477074391040/kzVmoloZ_normal.jpg" TargetMode="External" /><Relationship Id="rId392" Type="http://schemas.openxmlformats.org/officeDocument/2006/relationships/hyperlink" Target="http://pbs.twimg.com/profile_images/1133182300081008641/GIloTI1t_normal.jpg" TargetMode="External" /><Relationship Id="rId393" Type="http://schemas.openxmlformats.org/officeDocument/2006/relationships/hyperlink" Target="http://pbs.twimg.com/profile_images/1146943737257291776/ob5GF7o0_normal.jpg" TargetMode="External" /><Relationship Id="rId394" Type="http://schemas.openxmlformats.org/officeDocument/2006/relationships/hyperlink" Target="http://pbs.twimg.com/profile_images/745068679939792896/9C10PKJc_normal.jpg" TargetMode="External" /><Relationship Id="rId395" Type="http://schemas.openxmlformats.org/officeDocument/2006/relationships/hyperlink" Target="https://pbs.twimg.com/tweet_video_thumb/D_Ey7jrVAAA-N93.jpg" TargetMode="External" /><Relationship Id="rId396" Type="http://schemas.openxmlformats.org/officeDocument/2006/relationships/hyperlink" Target="http://pbs.twimg.com/profile_images/1129854504063590400/eBI_Tufd_normal.jpg" TargetMode="External" /><Relationship Id="rId397" Type="http://schemas.openxmlformats.org/officeDocument/2006/relationships/hyperlink" Target="http://pbs.twimg.com/profile_images/1125110117064531968/vY_Wo6HV_normal.png" TargetMode="External" /><Relationship Id="rId398" Type="http://schemas.openxmlformats.org/officeDocument/2006/relationships/hyperlink" Target="http://pbs.twimg.com/profile_images/1122367797911121920/8IwFak6e_normal.jpg" TargetMode="External" /><Relationship Id="rId399" Type="http://schemas.openxmlformats.org/officeDocument/2006/relationships/hyperlink" Target="http://pbs.twimg.com/profile_images/1123998659480309766/gG2IrUPU_normal.jpg" TargetMode="External" /><Relationship Id="rId400" Type="http://schemas.openxmlformats.org/officeDocument/2006/relationships/hyperlink" Target="http://pbs.twimg.com/profile_images/1123998659480309766/gG2IrUPU_normal.jpg" TargetMode="External" /><Relationship Id="rId401" Type="http://schemas.openxmlformats.org/officeDocument/2006/relationships/hyperlink" Target="http://pbs.twimg.com/profile_images/1141839933944008704/ZGD6zsjF_normal.jpg" TargetMode="External" /><Relationship Id="rId402" Type="http://schemas.openxmlformats.org/officeDocument/2006/relationships/hyperlink" Target="http://pbs.twimg.com/profile_images/1145467523132882944/AO1ux88W_normal.jpg" TargetMode="External" /><Relationship Id="rId403" Type="http://schemas.openxmlformats.org/officeDocument/2006/relationships/hyperlink" Target="http://pbs.twimg.com/profile_images/802511785207230464/LuXWGPib_normal.jpg" TargetMode="External" /><Relationship Id="rId404" Type="http://schemas.openxmlformats.org/officeDocument/2006/relationships/hyperlink" Target="http://pbs.twimg.com/profile_images/1087535071194685443/kWRA1n8t_normal.jpg" TargetMode="External" /><Relationship Id="rId405" Type="http://schemas.openxmlformats.org/officeDocument/2006/relationships/hyperlink" Target="http://pbs.twimg.com/profile_images/1087535071194685443/kWRA1n8t_normal.jpg" TargetMode="External" /><Relationship Id="rId406" Type="http://schemas.openxmlformats.org/officeDocument/2006/relationships/hyperlink" Target="http://pbs.twimg.com/profile_images/1087535071194685443/kWRA1n8t_normal.jpg" TargetMode="External" /><Relationship Id="rId407" Type="http://schemas.openxmlformats.org/officeDocument/2006/relationships/hyperlink" Target="http://pbs.twimg.com/profile_images/1087535071194685443/kWRA1n8t_normal.jpg" TargetMode="External" /><Relationship Id="rId408" Type="http://schemas.openxmlformats.org/officeDocument/2006/relationships/hyperlink" Target="http://pbs.twimg.com/profile_images/940327012648079362/UbqtXFAd_normal.jpg" TargetMode="External" /><Relationship Id="rId409" Type="http://schemas.openxmlformats.org/officeDocument/2006/relationships/hyperlink" Target="http://pbs.twimg.com/profile_images/1150434687166406656/oDR2AUp7_normal.jpg" TargetMode="External" /><Relationship Id="rId410" Type="http://schemas.openxmlformats.org/officeDocument/2006/relationships/hyperlink" Target="http://pbs.twimg.com/profile_images/986073240643698688/GfzC-4p__normal.jpg" TargetMode="External" /><Relationship Id="rId411" Type="http://schemas.openxmlformats.org/officeDocument/2006/relationships/hyperlink" Target="http://pbs.twimg.com/profile_images/1141728806316777473/S2BDPXGs_normal.jpg" TargetMode="External" /><Relationship Id="rId412" Type="http://schemas.openxmlformats.org/officeDocument/2006/relationships/hyperlink" Target="http://pbs.twimg.com/profile_images/1146545363932893184/BxkZdqNl_normal.jpg" TargetMode="External" /><Relationship Id="rId413" Type="http://schemas.openxmlformats.org/officeDocument/2006/relationships/hyperlink" Target="http://pbs.twimg.com/profile_images/1138919297793843200/Gml2gUja_normal.jpg" TargetMode="External" /><Relationship Id="rId414" Type="http://schemas.openxmlformats.org/officeDocument/2006/relationships/hyperlink" Target="http://pbs.twimg.com/profile_images/1138919297793843200/Gml2gUja_normal.jpg" TargetMode="External" /><Relationship Id="rId415" Type="http://schemas.openxmlformats.org/officeDocument/2006/relationships/hyperlink" Target="http://pbs.twimg.com/profile_images/987382481774170114/5bEK6TF5_normal.jpg" TargetMode="External" /><Relationship Id="rId416" Type="http://schemas.openxmlformats.org/officeDocument/2006/relationships/hyperlink" Target="http://pbs.twimg.com/profile_images/987382481774170114/5bEK6TF5_normal.jpg" TargetMode="External" /><Relationship Id="rId417" Type="http://schemas.openxmlformats.org/officeDocument/2006/relationships/hyperlink" Target="http://pbs.twimg.com/profile_images/987382481774170114/5bEK6TF5_normal.jpg" TargetMode="External" /><Relationship Id="rId418" Type="http://schemas.openxmlformats.org/officeDocument/2006/relationships/hyperlink" Target="http://pbs.twimg.com/profile_images/987382481774170114/5bEK6TF5_normal.jpg" TargetMode="External" /><Relationship Id="rId419" Type="http://schemas.openxmlformats.org/officeDocument/2006/relationships/hyperlink" Target="http://pbs.twimg.com/profile_images/1013804069813616644/LRfibbl-_normal.jpg" TargetMode="External" /><Relationship Id="rId420" Type="http://schemas.openxmlformats.org/officeDocument/2006/relationships/hyperlink" Target="http://pbs.twimg.com/profile_images/1013804069813616644/LRfibbl-_normal.jpg" TargetMode="External" /><Relationship Id="rId421" Type="http://schemas.openxmlformats.org/officeDocument/2006/relationships/hyperlink" Target="http://pbs.twimg.com/profile_images/995162614605885440/wXnbAN4Q_normal.jpg" TargetMode="External" /><Relationship Id="rId422" Type="http://schemas.openxmlformats.org/officeDocument/2006/relationships/hyperlink" Target="http://pbs.twimg.com/profile_images/995162614605885440/wXnbAN4Q_normal.jpg" TargetMode="External" /><Relationship Id="rId423" Type="http://schemas.openxmlformats.org/officeDocument/2006/relationships/hyperlink" Target="http://pbs.twimg.com/profile_images/995162614605885440/wXnbAN4Q_normal.jpg" TargetMode="External" /><Relationship Id="rId424" Type="http://schemas.openxmlformats.org/officeDocument/2006/relationships/hyperlink" Target="http://pbs.twimg.com/profile_images/1089627634932346881/M47AGPDh_normal.jpg" TargetMode="External" /><Relationship Id="rId425" Type="http://schemas.openxmlformats.org/officeDocument/2006/relationships/hyperlink" Target="https://pbs.twimg.com/media/D_co2l0WsAEi3jC.jpg" TargetMode="External" /><Relationship Id="rId426" Type="http://schemas.openxmlformats.org/officeDocument/2006/relationships/hyperlink" Target="https://pbs.twimg.com/media/D_cpEsuU0AAZuMx.png" TargetMode="External" /><Relationship Id="rId427" Type="http://schemas.openxmlformats.org/officeDocument/2006/relationships/hyperlink" Target="http://pbs.twimg.com/profile_images/723130481223602176/8oBZLn7B_normal.jpg" TargetMode="External" /><Relationship Id="rId428" Type="http://schemas.openxmlformats.org/officeDocument/2006/relationships/hyperlink" Target="http://pbs.twimg.com/profile_images/723130481223602176/8oBZLn7B_normal.jpg" TargetMode="External" /><Relationship Id="rId429" Type="http://schemas.openxmlformats.org/officeDocument/2006/relationships/hyperlink" Target="http://pbs.twimg.com/profile_images/723130481223602176/8oBZLn7B_normal.jpg" TargetMode="External" /><Relationship Id="rId430" Type="http://schemas.openxmlformats.org/officeDocument/2006/relationships/hyperlink" Target="http://pbs.twimg.com/profile_images/723130481223602176/8oBZLn7B_normal.jpg" TargetMode="External" /><Relationship Id="rId431" Type="http://schemas.openxmlformats.org/officeDocument/2006/relationships/hyperlink" Target="http://pbs.twimg.com/profile_images/1120897704429854722/5k9WQsS9_normal.jpg" TargetMode="External" /><Relationship Id="rId432" Type="http://schemas.openxmlformats.org/officeDocument/2006/relationships/hyperlink" Target="http://pbs.twimg.com/profile_images/1140057998997577729/c34F4_i0_normal.png" TargetMode="External" /><Relationship Id="rId433" Type="http://schemas.openxmlformats.org/officeDocument/2006/relationships/hyperlink" Target="http://pbs.twimg.com/profile_images/1133596974110916608/0osvzMmP_normal.jpg" TargetMode="External" /><Relationship Id="rId434" Type="http://schemas.openxmlformats.org/officeDocument/2006/relationships/hyperlink" Target="http://pbs.twimg.com/profile_images/1071510272085508097/r1fNMp0f_normal.jpg" TargetMode="External" /><Relationship Id="rId435" Type="http://schemas.openxmlformats.org/officeDocument/2006/relationships/hyperlink" Target="http://pbs.twimg.com/profile_images/1071510272085508097/r1fNMp0f_normal.jpg" TargetMode="External" /><Relationship Id="rId436" Type="http://schemas.openxmlformats.org/officeDocument/2006/relationships/hyperlink" Target="http://pbs.twimg.com/profile_images/1071510272085508097/r1fNMp0f_normal.jpg" TargetMode="External" /><Relationship Id="rId437" Type="http://schemas.openxmlformats.org/officeDocument/2006/relationships/hyperlink" Target="http://pbs.twimg.com/profile_images/1147977818426531840/Ox8SOwoq_normal.jpg" TargetMode="External" /><Relationship Id="rId438" Type="http://schemas.openxmlformats.org/officeDocument/2006/relationships/hyperlink" Target="http://pbs.twimg.com/profile_images/1065768866146471936/hRQN2p5D_normal.jpg" TargetMode="External" /><Relationship Id="rId439" Type="http://schemas.openxmlformats.org/officeDocument/2006/relationships/hyperlink" Target="http://pbs.twimg.com/profile_images/1125129743190372352/SU4jzxvK_normal.jpg" TargetMode="External" /><Relationship Id="rId440" Type="http://schemas.openxmlformats.org/officeDocument/2006/relationships/hyperlink" Target="http://pbs.twimg.com/profile_images/1036720666727333891/zCy2ss6I_normal.jpg" TargetMode="External" /><Relationship Id="rId441" Type="http://schemas.openxmlformats.org/officeDocument/2006/relationships/hyperlink" Target="http://pbs.twimg.com/profile_images/1123324334788030465/SrXvQxLs_normal.jpg" TargetMode="External" /><Relationship Id="rId442" Type="http://schemas.openxmlformats.org/officeDocument/2006/relationships/hyperlink" Target="https://pbs.twimg.com/media/D_deUQdXkAIw3pB.jpg" TargetMode="External" /><Relationship Id="rId443" Type="http://schemas.openxmlformats.org/officeDocument/2006/relationships/hyperlink" Target="http://pbs.twimg.com/profile_images/1146599670023512064/Am6VleTu_normal.jpg" TargetMode="External" /><Relationship Id="rId444" Type="http://schemas.openxmlformats.org/officeDocument/2006/relationships/hyperlink" Target="https://pbs.twimg.com/media/D_dmqIFU4AAYr-2.jpg" TargetMode="External" /><Relationship Id="rId445" Type="http://schemas.openxmlformats.org/officeDocument/2006/relationships/hyperlink" Target="https://pbs.twimg.com/media/D_dmqIFU4AAYr-2.jpg" TargetMode="External" /><Relationship Id="rId446" Type="http://schemas.openxmlformats.org/officeDocument/2006/relationships/hyperlink" Target="https://pbs.twimg.com/media/D_dmqIFU4AAYr-2.jpg" TargetMode="External" /><Relationship Id="rId447" Type="http://schemas.openxmlformats.org/officeDocument/2006/relationships/hyperlink" Target="https://pbs.twimg.com/media/D_do1cyXsAAlXZV.jpg" TargetMode="External" /><Relationship Id="rId448" Type="http://schemas.openxmlformats.org/officeDocument/2006/relationships/hyperlink" Target="http://pbs.twimg.com/profile_images/1148009534528659456/9L1l3qN2_normal.jpg" TargetMode="External" /><Relationship Id="rId449" Type="http://schemas.openxmlformats.org/officeDocument/2006/relationships/hyperlink" Target="http://pbs.twimg.com/profile_images/894425000735686656/-00sjl0N_normal.jpg" TargetMode="External" /><Relationship Id="rId450" Type="http://schemas.openxmlformats.org/officeDocument/2006/relationships/hyperlink" Target="http://pbs.twimg.com/profile_images/1137782331975094272/t-ZrG58h_normal.jpg" TargetMode="External" /><Relationship Id="rId451" Type="http://schemas.openxmlformats.org/officeDocument/2006/relationships/hyperlink" Target="http://pbs.twimg.com/profile_images/1142798358362427393/CqtC89n2_normal.jpg" TargetMode="External" /><Relationship Id="rId452" Type="http://schemas.openxmlformats.org/officeDocument/2006/relationships/hyperlink" Target="http://pbs.twimg.com/profile_images/1142798358362427393/CqtC89n2_normal.jpg" TargetMode="External" /><Relationship Id="rId453" Type="http://schemas.openxmlformats.org/officeDocument/2006/relationships/hyperlink" Target="http://pbs.twimg.com/profile_images/1093731781495402497/f3OcLfp1_normal.jpg" TargetMode="External" /><Relationship Id="rId454" Type="http://schemas.openxmlformats.org/officeDocument/2006/relationships/hyperlink" Target="https://pbs.twimg.com/tweet_video_thumb/D_dzEztXUAA037h.jpg" TargetMode="External" /><Relationship Id="rId455" Type="http://schemas.openxmlformats.org/officeDocument/2006/relationships/hyperlink" Target="http://pbs.twimg.com/profile_images/1104554129568006144/NmqtVIiz_normal.jpg" TargetMode="External" /><Relationship Id="rId456" Type="http://schemas.openxmlformats.org/officeDocument/2006/relationships/hyperlink" Target="http://pbs.twimg.com/profile_images/1104554129568006144/NmqtVIiz_normal.jpg" TargetMode="External" /><Relationship Id="rId457" Type="http://schemas.openxmlformats.org/officeDocument/2006/relationships/hyperlink" Target="http://pbs.twimg.com/profile_images/1110085501506093056/xaGGatP3_normal.jpg" TargetMode="External" /><Relationship Id="rId458" Type="http://schemas.openxmlformats.org/officeDocument/2006/relationships/hyperlink" Target="https://pbs.twimg.com/tweet_video_thumb/D_eEzygXoAMgS7v.jpg" TargetMode="External" /><Relationship Id="rId459" Type="http://schemas.openxmlformats.org/officeDocument/2006/relationships/hyperlink" Target="http://pbs.twimg.com/profile_images/1070714819639238657/W62sWbsu_normal.jpg" TargetMode="External" /><Relationship Id="rId460" Type="http://schemas.openxmlformats.org/officeDocument/2006/relationships/hyperlink" Target="http://pbs.twimg.com/profile_images/1070714819639238657/W62sWbsu_normal.jpg" TargetMode="External" /><Relationship Id="rId461" Type="http://schemas.openxmlformats.org/officeDocument/2006/relationships/hyperlink" Target="http://pbs.twimg.com/profile_images/639160597423226880/jn4Snevy_normal.jpg" TargetMode="External" /><Relationship Id="rId462" Type="http://schemas.openxmlformats.org/officeDocument/2006/relationships/hyperlink" Target="http://pbs.twimg.com/profile_images/639160597423226880/jn4Snevy_normal.jpg" TargetMode="External" /><Relationship Id="rId463" Type="http://schemas.openxmlformats.org/officeDocument/2006/relationships/hyperlink" Target="http://pbs.twimg.com/profile_images/639160597423226880/jn4Snevy_normal.jpg" TargetMode="External" /><Relationship Id="rId464" Type="http://schemas.openxmlformats.org/officeDocument/2006/relationships/hyperlink" Target="http://pbs.twimg.com/profile_images/1005625002681602050/aYRYAgKi_normal.jpg" TargetMode="External" /><Relationship Id="rId465" Type="http://schemas.openxmlformats.org/officeDocument/2006/relationships/hyperlink" Target="http://pbs.twimg.com/profile_images/1102008207751434240/NDI6aUOO_normal.jpg" TargetMode="External" /><Relationship Id="rId466" Type="http://schemas.openxmlformats.org/officeDocument/2006/relationships/hyperlink" Target="http://pbs.twimg.com/profile_images/1148833694104338432/f8EAAkZW_normal.jpg" TargetMode="External" /><Relationship Id="rId467" Type="http://schemas.openxmlformats.org/officeDocument/2006/relationships/hyperlink" Target="http://pbs.twimg.com/profile_images/1148833694104338432/f8EAAkZW_normal.jpg" TargetMode="External" /><Relationship Id="rId468" Type="http://schemas.openxmlformats.org/officeDocument/2006/relationships/hyperlink" Target="http://pbs.twimg.com/profile_images/1148833694104338432/f8EAAkZW_normal.jpg" TargetMode="External" /><Relationship Id="rId469" Type="http://schemas.openxmlformats.org/officeDocument/2006/relationships/hyperlink" Target="http://pbs.twimg.com/profile_images/1140451130708832257/tc5uAyUD_normal.jpg" TargetMode="External" /><Relationship Id="rId470" Type="http://schemas.openxmlformats.org/officeDocument/2006/relationships/hyperlink" Target="http://pbs.twimg.com/profile_images/1122313470018383873/gf0AhjNX_normal.jpg" TargetMode="External" /><Relationship Id="rId471" Type="http://schemas.openxmlformats.org/officeDocument/2006/relationships/hyperlink" Target="https://pbs.twimg.com/media/D48K1RJWsAI3hGl.jpg" TargetMode="External" /><Relationship Id="rId472" Type="http://schemas.openxmlformats.org/officeDocument/2006/relationships/hyperlink" Target="http://pbs.twimg.com/profile_images/1100637382422994944/6vhybKpV_normal.jpg" TargetMode="External" /><Relationship Id="rId473" Type="http://schemas.openxmlformats.org/officeDocument/2006/relationships/hyperlink" Target="http://pbs.twimg.com/profile_images/1149867360070885376/S1JfBSQq_normal.jpg" TargetMode="External" /><Relationship Id="rId474" Type="http://schemas.openxmlformats.org/officeDocument/2006/relationships/hyperlink" Target="http://pbs.twimg.com/profile_images/1149867360070885376/S1JfBSQq_normal.jpg" TargetMode="External" /><Relationship Id="rId475" Type="http://schemas.openxmlformats.org/officeDocument/2006/relationships/hyperlink" Target="http://pbs.twimg.com/profile_images/1147923100702584839/CZyYaOPi_normal.jpg" TargetMode="External" /><Relationship Id="rId476" Type="http://schemas.openxmlformats.org/officeDocument/2006/relationships/hyperlink" Target="http://pbs.twimg.com/profile_images/1147923100702584839/CZyYaOPi_normal.jpg" TargetMode="External" /><Relationship Id="rId477" Type="http://schemas.openxmlformats.org/officeDocument/2006/relationships/hyperlink" Target="http://pbs.twimg.com/profile_images/1119668052596011009/w6dVaRBD_normal.jpg" TargetMode="External" /><Relationship Id="rId478" Type="http://schemas.openxmlformats.org/officeDocument/2006/relationships/hyperlink" Target="http://pbs.twimg.com/profile_images/873152572307234816/6JE0nQBP_normal.jpg" TargetMode="External" /><Relationship Id="rId479" Type="http://schemas.openxmlformats.org/officeDocument/2006/relationships/hyperlink" Target="http://pbs.twimg.com/profile_images/881964303586406403/LmTS-n2P_normal.jpg" TargetMode="External" /><Relationship Id="rId480" Type="http://schemas.openxmlformats.org/officeDocument/2006/relationships/hyperlink" Target="http://pbs.twimg.com/profile_images/1146190103041269761/j_z1FLp8_normal.jpg" TargetMode="External" /><Relationship Id="rId481" Type="http://schemas.openxmlformats.org/officeDocument/2006/relationships/hyperlink" Target="http://pbs.twimg.com/profile_images/1146190103041269761/j_z1FLp8_normal.jpg" TargetMode="External" /><Relationship Id="rId482" Type="http://schemas.openxmlformats.org/officeDocument/2006/relationships/hyperlink" Target="http://pbs.twimg.com/profile_images/1062438250923679747/q5g82rgL_normal.jpg" TargetMode="External" /><Relationship Id="rId483" Type="http://schemas.openxmlformats.org/officeDocument/2006/relationships/hyperlink" Target="http://pbs.twimg.com/profile_images/1098250158654005248/37OsoA4C_normal.jpg" TargetMode="External" /><Relationship Id="rId484" Type="http://schemas.openxmlformats.org/officeDocument/2006/relationships/hyperlink" Target="http://pbs.twimg.com/profile_images/1147995311945728000/t-fdoZrN_normal.jpg" TargetMode="External" /><Relationship Id="rId485" Type="http://schemas.openxmlformats.org/officeDocument/2006/relationships/hyperlink" Target="http://pbs.twimg.com/profile_images/1123574190811025408/0gM0DIFy_normal.jpg" TargetMode="External" /><Relationship Id="rId486" Type="http://schemas.openxmlformats.org/officeDocument/2006/relationships/hyperlink" Target="http://abs.twimg.com/sticky/default_profile_images/default_profile_normal.png" TargetMode="External" /><Relationship Id="rId487" Type="http://schemas.openxmlformats.org/officeDocument/2006/relationships/hyperlink" Target="http://pbs.twimg.com/profile_images/1149327037322207233/gRtAGUDr_normal.jpg" TargetMode="External" /><Relationship Id="rId488" Type="http://schemas.openxmlformats.org/officeDocument/2006/relationships/hyperlink" Target="http://pbs.twimg.com/profile_images/1149327037322207233/gRtAGUDr_normal.jpg" TargetMode="External" /><Relationship Id="rId489" Type="http://schemas.openxmlformats.org/officeDocument/2006/relationships/hyperlink" Target="http://pbs.twimg.com/profile_images/759254835757801472/aQEDLVs5_normal.jpg" TargetMode="External" /><Relationship Id="rId490" Type="http://schemas.openxmlformats.org/officeDocument/2006/relationships/hyperlink" Target="http://pbs.twimg.com/profile_images/759254835757801472/aQEDLVs5_normal.jpg" TargetMode="External" /><Relationship Id="rId491" Type="http://schemas.openxmlformats.org/officeDocument/2006/relationships/hyperlink" Target="http://pbs.twimg.com/profile_images/759254835757801472/aQEDLVs5_normal.jpg" TargetMode="External" /><Relationship Id="rId492" Type="http://schemas.openxmlformats.org/officeDocument/2006/relationships/hyperlink" Target="http://pbs.twimg.com/profile_images/759254835757801472/aQEDLVs5_normal.jpg" TargetMode="External" /><Relationship Id="rId493" Type="http://schemas.openxmlformats.org/officeDocument/2006/relationships/hyperlink" Target="http://pbs.twimg.com/profile_images/759254835757801472/aQEDLVs5_normal.jpg" TargetMode="External" /><Relationship Id="rId494" Type="http://schemas.openxmlformats.org/officeDocument/2006/relationships/hyperlink" Target="http://pbs.twimg.com/profile_images/759254835757801472/aQEDLVs5_normal.jpg" TargetMode="External" /><Relationship Id="rId495" Type="http://schemas.openxmlformats.org/officeDocument/2006/relationships/hyperlink" Target="http://pbs.twimg.com/profile_images/759254835757801472/aQEDLVs5_normal.jpg" TargetMode="External" /><Relationship Id="rId496" Type="http://schemas.openxmlformats.org/officeDocument/2006/relationships/hyperlink" Target="https://pbs.twimg.com/tweet_video_thumb/D_P22l7UwAEdyOf.jpg" TargetMode="External" /><Relationship Id="rId497" Type="http://schemas.openxmlformats.org/officeDocument/2006/relationships/hyperlink" Target="http://pbs.twimg.com/profile_images/759254835757801472/aQEDLVs5_normal.jpg" TargetMode="External" /><Relationship Id="rId498" Type="http://schemas.openxmlformats.org/officeDocument/2006/relationships/hyperlink" Target="http://pbs.twimg.com/profile_images/759254835757801472/aQEDLVs5_normal.jpg" TargetMode="External" /><Relationship Id="rId499" Type="http://schemas.openxmlformats.org/officeDocument/2006/relationships/hyperlink" Target="http://pbs.twimg.com/profile_images/759254835757801472/aQEDLVs5_normal.jpg" TargetMode="External" /><Relationship Id="rId500" Type="http://schemas.openxmlformats.org/officeDocument/2006/relationships/hyperlink" Target="http://pbs.twimg.com/profile_images/759254835757801472/aQEDLVs5_normal.jpg" TargetMode="External" /><Relationship Id="rId501" Type="http://schemas.openxmlformats.org/officeDocument/2006/relationships/hyperlink" Target="http://pbs.twimg.com/profile_images/759254835757801472/aQEDLVs5_normal.jpg" TargetMode="External" /><Relationship Id="rId502" Type="http://schemas.openxmlformats.org/officeDocument/2006/relationships/hyperlink" Target="http://pbs.twimg.com/profile_images/759254835757801472/aQEDLVs5_normal.jpg" TargetMode="External" /><Relationship Id="rId503" Type="http://schemas.openxmlformats.org/officeDocument/2006/relationships/hyperlink" Target="http://pbs.twimg.com/profile_images/759254835757801472/aQEDLVs5_normal.jpg" TargetMode="External" /><Relationship Id="rId504" Type="http://schemas.openxmlformats.org/officeDocument/2006/relationships/hyperlink" Target="http://pbs.twimg.com/profile_images/759254835757801472/aQEDLVs5_normal.jpg" TargetMode="External" /><Relationship Id="rId505" Type="http://schemas.openxmlformats.org/officeDocument/2006/relationships/hyperlink" Target="http://pbs.twimg.com/profile_images/759254835757801472/aQEDLVs5_normal.jpg" TargetMode="External" /><Relationship Id="rId506" Type="http://schemas.openxmlformats.org/officeDocument/2006/relationships/hyperlink" Target="http://pbs.twimg.com/profile_images/759254835757801472/aQEDLVs5_normal.jpg" TargetMode="External" /><Relationship Id="rId507" Type="http://schemas.openxmlformats.org/officeDocument/2006/relationships/hyperlink" Target="http://pbs.twimg.com/profile_images/759254835757801472/aQEDLVs5_normal.jpg" TargetMode="External" /><Relationship Id="rId508" Type="http://schemas.openxmlformats.org/officeDocument/2006/relationships/hyperlink" Target="http://pbs.twimg.com/profile_images/759254835757801472/aQEDLVs5_normal.jpg" TargetMode="External" /><Relationship Id="rId509" Type="http://schemas.openxmlformats.org/officeDocument/2006/relationships/hyperlink" Target="http://pbs.twimg.com/profile_images/759254835757801472/aQEDLVs5_normal.jpg" TargetMode="External" /><Relationship Id="rId510" Type="http://schemas.openxmlformats.org/officeDocument/2006/relationships/hyperlink" Target="http://pbs.twimg.com/profile_images/759254835757801472/aQEDLVs5_normal.jpg" TargetMode="External" /><Relationship Id="rId511" Type="http://schemas.openxmlformats.org/officeDocument/2006/relationships/hyperlink" Target="http://pbs.twimg.com/profile_images/759254835757801472/aQEDLVs5_normal.jpg" TargetMode="External" /><Relationship Id="rId512" Type="http://schemas.openxmlformats.org/officeDocument/2006/relationships/hyperlink" Target="http://pbs.twimg.com/profile_images/759254835757801472/aQEDLVs5_normal.jpg" TargetMode="External" /><Relationship Id="rId513" Type="http://schemas.openxmlformats.org/officeDocument/2006/relationships/hyperlink" Target="http://pbs.twimg.com/profile_images/759254835757801472/aQEDLVs5_normal.jpg" TargetMode="External" /><Relationship Id="rId514" Type="http://schemas.openxmlformats.org/officeDocument/2006/relationships/hyperlink" Target="http://pbs.twimg.com/profile_images/759254835757801472/aQEDLVs5_normal.jpg" TargetMode="External" /><Relationship Id="rId515" Type="http://schemas.openxmlformats.org/officeDocument/2006/relationships/hyperlink" Target="http://pbs.twimg.com/profile_images/759254835757801472/aQEDLVs5_normal.jpg" TargetMode="External" /><Relationship Id="rId516" Type="http://schemas.openxmlformats.org/officeDocument/2006/relationships/hyperlink" Target="http://pbs.twimg.com/profile_images/759254835757801472/aQEDLVs5_normal.jpg" TargetMode="External" /><Relationship Id="rId517" Type="http://schemas.openxmlformats.org/officeDocument/2006/relationships/hyperlink" Target="http://pbs.twimg.com/profile_images/759254835757801472/aQEDLVs5_normal.jpg" TargetMode="External" /><Relationship Id="rId518" Type="http://schemas.openxmlformats.org/officeDocument/2006/relationships/hyperlink" Target="http://pbs.twimg.com/profile_images/759254835757801472/aQEDLVs5_normal.jpg" TargetMode="External" /><Relationship Id="rId519" Type="http://schemas.openxmlformats.org/officeDocument/2006/relationships/hyperlink" Target="http://pbs.twimg.com/profile_images/759254835757801472/aQEDLVs5_normal.jpg" TargetMode="External" /><Relationship Id="rId520" Type="http://schemas.openxmlformats.org/officeDocument/2006/relationships/hyperlink" Target="http://pbs.twimg.com/profile_images/759254835757801472/aQEDLVs5_normal.jpg" TargetMode="External" /><Relationship Id="rId521" Type="http://schemas.openxmlformats.org/officeDocument/2006/relationships/hyperlink" Target="http://pbs.twimg.com/profile_images/759254835757801472/aQEDLVs5_normal.jpg" TargetMode="External" /><Relationship Id="rId522" Type="http://schemas.openxmlformats.org/officeDocument/2006/relationships/hyperlink" Target="http://pbs.twimg.com/profile_images/759254835757801472/aQEDLVs5_normal.jpg" TargetMode="External" /><Relationship Id="rId523" Type="http://schemas.openxmlformats.org/officeDocument/2006/relationships/hyperlink" Target="http://pbs.twimg.com/profile_images/759254835757801472/aQEDLVs5_normal.jpg" TargetMode="External" /><Relationship Id="rId524" Type="http://schemas.openxmlformats.org/officeDocument/2006/relationships/hyperlink" Target="http://pbs.twimg.com/profile_images/759254835757801472/aQEDLVs5_normal.jpg" TargetMode="External" /><Relationship Id="rId525" Type="http://schemas.openxmlformats.org/officeDocument/2006/relationships/hyperlink" Target="http://pbs.twimg.com/profile_images/759254835757801472/aQEDLVs5_normal.jpg" TargetMode="External" /><Relationship Id="rId526" Type="http://schemas.openxmlformats.org/officeDocument/2006/relationships/hyperlink" Target="http://pbs.twimg.com/profile_images/759254835757801472/aQEDLVs5_normal.jpg" TargetMode="External" /><Relationship Id="rId527" Type="http://schemas.openxmlformats.org/officeDocument/2006/relationships/hyperlink" Target="http://pbs.twimg.com/profile_images/759254835757801472/aQEDLVs5_normal.jpg" TargetMode="External" /><Relationship Id="rId528" Type="http://schemas.openxmlformats.org/officeDocument/2006/relationships/hyperlink" Target="http://pbs.twimg.com/profile_images/759254835757801472/aQEDLVs5_normal.jpg" TargetMode="External" /><Relationship Id="rId529" Type="http://schemas.openxmlformats.org/officeDocument/2006/relationships/hyperlink" Target="http://pbs.twimg.com/profile_images/759254835757801472/aQEDLVs5_normal.jpg" TargetMode="External" /><Relationship Id="rId530" Type="http://schemas.openxmlformats.org/officeDocument/2006/relationships/hyperlink" Target="http://pbs.twimg.com/profile_images/759254835757801472/aQEDLVs5_normal.jpg" TargetMode="External" /><Relationship Id="rId531" Type="http://schemas.openxmlformats.org/officeDocument/2006/relationships/hyperlink" Target="http://pbs.twimg.com/profile_images/759254835757801472/aQEDLVs5_normal.jpg" TargetMode="External" /><Relationship Id="rId532" Type="http://schemas.openxmlformats.org/officeDocument/2006/relationships/hyperlink" Target="http://pbs.twimg.com/profile_images/759254835757801472/aQEDLVs5_normal.jpg" TargetMode="External" /><Relationship Id="rId533" Type="http://schemas.openxmlformats.org/officeDocument/2006/relationships/hyperlink" Target="http://pbs.twimg.com/profile_images/759254835757801472/aQEDLVs5_normal.jpg" TargetMode="External" /><Relationship Id="rId534" Type="http://schemas.openxmlformats.org/officeDocument/2006/relationships/hyperlink" Target="http://pbs.twimg.com/profile_images/759254835757801472/aQEDLVs5_normal.jpg" TargetMode="External" /><Relationship Id="rId535" Type="http://schemas.openxmlformats.org/officeDocument/2006/relationships/hyperlink" Target="http://pbs.twimg.com/profile_images/759254835757801472/aQEDLVs5_normal.jpg" TargetMode="External" /><Relationship Id="rId536" Type="http://schemas.openxmlformats.org/officeDocument/2006/relationships/hyperlink" Target="http://pbs.twimg.com/profile_images/759254835757801472/aQEDLVs5_normal.jpg" TargetMode="External" /><Relationship Id="rId537" Type="http://schemas.openxmlformats.org/officeDocument/2006/relationships/hyperlink" Target="http://pbs.twimg.com/profile_images/759254835757801472/aQEDLVs5_normal.jpg" TargetMode="External" /><Relationship Id="rId538" Type="http://schemas.openxmlformats.org/officeDocument/2006/relationships/hyperlink" Target="http://pbs.twimg.com/profile_images/759254835757801472/aQEDLVs5_normal.jpg" TargetMode="External" /><Relationship Id="rId539" Type="http://schemas.openxmlformats.org/officeDocument/2006/relationships/hyperlink" Target="http://pbs.twimg.com/profile_images/759254835757801472/aQEDLVs5_normal.jpg" TargetMode="External" /><Relationship Id="rId540" Type="http://schemas.openxmlformats.org/officeDocument/2006/relationships/hyperlink" Target="http://pbs.twimg.com/profile_images/759254835757801472/aQEDLVs5_normal.jpg" TargetMode="External" /><Relationship Id="rId541" Type="http://schemas.openxmlformats.org/officeDocument/2006/relationships/hyperlink" Target="http://pbs.twimg.com/profile_images/759254835757801472/aQEDLVs5_normal.jpg" TargetMode="External" /><Relationship Id="rId542" Type="http://schemas.openxmlformats.org/officeDocument/2006/relationships/hyperlink" Target="http://pbs.twimg.com/profile_images/759254835757801472/aQEDLVs5_normal.jpg" TargetMode="External" /><Relationship Id="rId543" Type="http://schemas.openxmlformats.org/officeDocument/2006/relationships/hyperlink" Target="http://pbs.twimg.com/profile_images/759254835757801472/aQEDLVs5_normal.jpg" TargetMode="External" /><Relationship Id="rId544" Type="http://schemas.openxmlformats.org/officeDocument/2006/relationships/hyperlink" Target="http://pbs.twimg.com/profile_images/759254835757801472/aQEDLVs5_normal.jpg" TargetMode="External" /><Relationship Id="rId545" Type="http://schemas.openxmlformats.org/officeDocument/2006/relationships/hyperlink" Target="http://pbs.twimg.com/profile_images/781869423598637056/PliJN5f0_normal.jpg" TargetMode="External" /><Relationship Id="rId546" Type="http://schemas.openxmlformats.org/officeDocument/2006/relationships/hyperlink" Target="http://pbs.twimg.com/profile_images/1000744292120489984/TgGgV766_normal.jpg" TargetMode="External" /><Relationship Id="rId547" Type="http://schemas.openxmlformats.org/officeDocument/2006/relationships/hyperlink" Target="http://pbs.twimg.com/profile_images/1148457628735086592/RQdQgNFH_normal.jpg" TargetMode="External" /><Relationship Id="rId548" Type="http://schemas.openxmlformats.org/officeDocument/2006/relationships/hyperlink" Target="http://pbs.twimg.com/profile_images/1149690688474427392/OK1hgBvi_normal.jpg" TargetMode="External" /><Relationship Id="rId549" Type="http://schemas.openxmlformats.org/officeDocument/2006/relationships/hyperlink" Target="http://pbs.twimg.com/profile_images/1124297969493250048/Y_QhGM4-_normal.png" TargetMode="External" /><Relationship Id="rId550" Type="http://schemas.openxmlformats.org/officeDocument/2006/relationships/hyperlink" Target="http://pbs.twimg.com/profile_images/842391660604481536/xClvRv1h_normal.jpg" TargetMode="External" /><Relationship Id="rId551" Type="http://schemas.openxmlformats.org/officeDocument/2006/relationships/hyperlink" Target="http://pbs.twimg.com/profile_images/466053868783435776/ZZKFW0Y4_normal.jpeg" TargetMode="External" /><Relationship Id="rId552" Type="http://schemas.openxmlformats.org/officeDocument/2006/relationships/hyperlink" Target="https://pbs.twimg.com/media/D_e9BVSXkAEv7a-.jpg" TargetMode="External" /><Relationship Id="rId553" Type="http://schemas.openxmlformats.org/officeDocument/2006/relationships/hyperlink" Target="http://pbs.twimg.com/profile_images/935993980155715587/3CsallUE_normal.jpg" TargetMode="External" /><Relationship Id="rId554" Type="http://schemas.openxmlformats.org/officeDocument/2006/relationships/hyperlink" Target="http://pbs.twimg.com/profile_images/1149533200751812608/BigvuR14_normal.jpg" TargetMode="External" /><Relationship Id="rId555" Type="http://schemas.openxmlformats.org/officeDocument/2006/relationships/hyperlink" Target="http://pbs.twimg.com/profile_images/1145721023804739584/kmNA5QPP_normal.png" TargetMode="External" /><Relationship Id="rId556" Type="http://schemas.openxmlformats.org/officeDocument/2006/relationships/hyperlink" Target="http://pbs.twimg.com/profile_images/1145721023804739584/kmNA5QPP_normal.png" TargetMode="External" /><Relationship Id="rId557" Type="http://schemas.openxmlformats.org/officeDocument/2006/relationships/hyperlink" Target="http://pbs.twimg.com/profile_images/899063904411815940/jGaNcvvD_normal.jpg" TargetMode="External" /><Relationship Id="rId558" Type="http://schemas.openxmlformats.org/officeDocument/2006/relationships/hyperlink" Target="http://pbs.twimg.com/profile_images/944462036775288833/Yew1T36J_normal.jpg" TargetMode="External" /><Relationship Id="rId559" Type="http://schemas.openxmlformats.org/officeDocument/2006/relationships/hyperlink" Target="http://pbs.twimg.com/profile_images/481315259672961024/JTSUfyWX_normal.jpeg" TargetMode="External" /><Relationship Id="rId560" Type="http://schemas.openxmlformats.org/officeDocument/2006/relationships/hyperlink" Target="http://pbs.twimg.com/profile_images/1101712115155365893/4P7BLIG5_normal.jpg" TargetMode="External" /><Relationship Id="rId561" Type="http://schemas.openxmlformats.org/officeDocument/2006/relationships/hyperlink" Target="http://pbs.twimg.com/profile_images/1101712115155365893/4P7BLIG5_normal.jpg" TargetMode="External" /><Relationship Id="rId562" Type="http://schemas.openxmlformats.org/officeDocument/2006/relationships/hyperlink" Target="http://pbs.twimg.com/profile_images/669618997386588160/5V0jbDav_normal.jpg" TargetMode="External" /><Relationship Id="rId563" Type="http://schemas.openxmlformats.org/officeDocument/2006/relationships/hyperlink" Target="http://pbs.twimg.com/profile_images/669618997386588160/5V0jbDav_normal.jpg" TargetMode="External" /><Relationship Id="rId564" Type="http://schemas.openxmlformats.org/officeDocument/2006/relationships/hyperlink" Target="http://pbs.twimg.com/profile_images/769171081852751873/Iq4WuI5H_normal.jpg" TargetMode="External" /><Relationship Id="rId565" Type="http://schemas.openxmlformats.org/officeDocument/2006/relationships/hyperlink" Target="https://pbs.twimg.com/tweet_video_thumb/D_JpNK6UEAAzm0j.jpg" TargetMode="External" /><Relationship Id="rId566" Type="http://schemas.openxmlformats.org/officeDocument/2006/relationships/hyperlink" Target="http://pbs.twimg.com/profile_images/1134859468259373058/PXCip79-_normal.jpg" TargetMode="External" /><Relationship Id="rId567" Type="http://schemas.openxmlformats.org/officeDocument/2006/relationships/hyperlink" Target="http://pbs.twimg.com/profile_images/1134859468259373058/PXCip79-_normal.jpg" TargetMode="External" /><Relationship Id="rId568" Type="http://schemas.openxmlformats.org/officeDocument/2006/relationships/hyperlink" Target="http://pbs.twimg.com/profile_images/1134859468259373058/PXCip79-_normal.jpg" TargetMode="External" /><Relationship Id="rId569" Type="http://schemas.openxmlformats.org/officeDocument/2006/relationships/hyperlink" Target="https://pbs.twimg.com/tweet_video_thumb/D_fPeggWkAEPQhI.jpg" TargetMode="External" /><Relationship Id="rId570" Type="http://schemas.openxmlformats.org/officeDocument/2006/relationships/hyperlink" Target="http://pbs.twimg.com/profile_images/1042298912751665152/nXyf4ky4_normal.jpg" TargetMode="External" /><Relationship Id="rId571" Type="http://schemas.openxmlformats.org/officeDocument/2006/relationships/hyperlink" Target="https://pbs.twimg.com/tweet_video_thumb/D_Ey7jrVAAA-N93.jpg" TargetMode="External" /><Relationship Id="rId572" Type="http://schemas.openxmlformats.org/officeDocument/2006/relationships/hyperlink" Target="http://pbs.twimg.com/profile_images/1135399237515075584/Qat93zyt_normal.png" TargetMode="External" /><Relationship Id="rId573" Type="http://schemas.openxmlformats.org/officeDocument/2006/relationships/hyperlink" Target="https://pbs.twimg.com/media/D-vWjozXUAIng_f.jpg" TargetMode="External" /><Relationship Id="rId574" Type="http://schemas.openxmlformats.org/officeDocument/2006/relationships/hyperlink" Target="http://pbs.twimg.com/profile_images/1141614468364816385/Et8HmlOD_normal.jpg" TargetMode="External" /><Relationship Id="rId575" Type="http://schemas.openxmlformats.org/officeDocument/2006/relationships/hyperlink" Target="http://pbs.twimg.com/profile_images/1141614468364816385/Et8HmlOD_normal.jpg" TargetMode="External" /><Relationship Id="rId576" Type="http://schemas.openxmlformats.org/officeDocument/2006/relationships/hyperlink" Target="http://pbs.twimg.com/profile_images/1141614468364816385/Et8HmlOD_normal.jpg" TargetMode="External" /><Relationship Id="rId577" Type="http://schemas.openxmlformats.org/officeDocument/2006/relationships/hyperlink" Target="http://pbs.twimg.com/profile_images/1141614468364816385/Et8HmlOD_normal.jpg" TargetMode="External" /><Relationship Id="rId578" Type="http://schemas.openxmlformats.org/officeDocument/2006/relationships/hyperlink" Target="http://pbs.twimg.com/profile_images/1120720205762781186/_torFm9s_normal.png" TargetMode="External" /><Relationship Id="rId579" Type="http://schemas.openxmlformats.org/officeDocument/2006/relationships/hyperlink" Target="http://pbs.twimg.com/profile_images/1147420958107422722/VYHNtojU_normal.jpg" TargetMode="External" /><Relationship Id="rId580" Type="http://schemas.openxmlformats.org/officeDocument/2006/relationships/hyperlink" Target="https://pbs.twimg.com/media/D_epNaQXYAE9lXw.jpg" TargetMode="External" /><Relationship Id="rId581" Type="http://schemas.openxmlformats.org/officeDocument/2006/relationships/hyperlink" Target="http://pbs.twimg.com/profile_images/1147911291526406144/MriXrFKv_normal.jpg" TargetMode="External" /><Relationship Id="rId582" Type="http://schemas.openxmlformats.org/officeDocument/2006/relationships/hyperlink" Target="http://pbs.twimg.com/profile_images/991201008574398464/jxDCTkPz_normal.jpg" TargetMode="External" /><Relationship Id="rId583" Type="http://schemas.openxmlformats.org/officeDocument/2006/relationships/hyperlink" Target="http://pbs.twimg.com/profile_images/1146573004283027463/j4ezAxCT_normal.jpg" TargetMode="External" /><Relationship Id="rId584" Type="http://schemas.openxmlformats.org/officeDocument/2006/relationships/hyperlink" Target="http://pbs.twimg.com/profile_images/1140227280121278465/sXbK9916_normal.jpg" TargetMode="External" /><Relationship Id="rId585" Type="http://schemas.openxmlformats.org/officeDocument/2006/relationships/hyperlink" Target="http://pbs.twimg.com/profile_images/1150641757253541888/Qnsp_Fmy_normal.jpg" TargetMode="External" /><Relationship Id="rId586" Type="http://schemas.openxmlformats.org/officeDocument/2006/relationships/hyperlink" Target="http://pbs.twimg.com/profile_images/1144770874370908161/PtcsaiIl_normal.jpg" TargetMode="External" /><Relationship Id="rId587" Type="http://schemas.openxmlformats.org/officeDocument/2006/relationships/hyperlink" Target="http://pbs.twimg.com/profile_images/1150641757253541888/Qnsp_Fmy_normal.jpg" TargetMode="External" /><Relationship Id="rId588" Type="http://schemas.openxmlformats.org/officeDocument/2006/relationships/hyperlink" Target="http://pbs.twimg.com/profile_images/1149533200751812608/BigvuR14_normal.jpg" TargetMode="External" /><Relationship Id="rId589" Type="http://schemas.openxmlformats.org/officeDocument/2006/relationships/hyperlink" Target="http://pbs.twimg.com/profile_images/1149533200751812608/BigvuR14_normal.jpg" TargetMode="External" /><Relationship Id="rId590" Type="http://schemas.openxmlformats.org/officeDocument/2006/relationships/hyperlink" Target="http://pbs.twimg.com/profile_images/1149533200751812608/BigvuR14_normal.jpg" TargetMode="External" /><Relationship Id="rId591" Type="http://schemas.openxmlformats.org/officeDocument/2006/relationships/hyperlink" Target="http://pbs.twimg.com/profile_images/1149533200751812608/BigvuR14_normal.jpg" TargetMode="External" /><Relationship Id="rId592" Type="http://schemas.openxmlformats.org/officeDocument/2006/relationships/hyperlink" Target="http://pbs.twimg.com/profile_images/1149533200751812608/BigvuR14_normal.jpg" TargetMode="External" /><Relationship Id="rId593" Type="http://schemas.openxmlformats.org/officeDocument/2006/relationships/hyperlink" Target="https://pbs.twimg.com/tweet_video_thumb/D_QcEyTVUAAHWCW.jpg" TargetMode="External" /><Relationship Id="rId594" Type="http://schemas.openxmlformats.org/officeDocument/2006/relationships/hyperlink" Target="http://pbs.twimg.com/profile_images/1149533200751812608/BigvuR14_normal.jpg" TargetMode="External" /><Relationship Id="rId595" Type="http://schemas.openxmlformats.org/officeDocument/2006/relationships/hyperlink" Target="http://pbs.twimg.com/profile_images/1149533200751812608/BigvuR14_normal.jpg" TargetMode="External" /><Relationship Id="rId596" Type="http://schemas.openxmlformats.org/officeDocument/2006/relationships/hyperlink" Target="http://pbs.twimg.com/profile_images/1149533200751812608/BigvuR14_normal.jpg" TargetMode="External" /><Relationship Id="rId597" Type="http://schemas.openxmlformats.org/officeDocument/2006/relationships/hyperlink" Target="http://pbs.twimg.com/profile_images/1149533200751812608/BigvuR14_normal.jpg" TargetMode="External" /><Relationship Id="rId598" Type="http://schemas.openxmlformats.org/officeDocument/2006/relationships/hyperlink" Target="http://pbs.twimg.com/profile_images/1149533200751812608/BigvuR14_normal.jpg" TargetMode="External" /><Relationship Id="rId599" Type="http://schemas.openxmlformats.org/officeDocument/2006/relationships/hyperlink" Target="http://pbs.twimg.com/profile_images/1150641757253541888/Qnsp_Fmy_normal.jpg" TargetMode="External" /><Relationship Id="rId600" Type="http://schemas.openxmlformats.org/officeDocument/2006/relationships/hyperlink" Target="http://pbs.twimg.com/profile_images/1150641757253541888/Qnsp_Fmy_normal.jpg" TargetMode="External" /><Relationship Id="rId601" Type="http://schemas.openxmlformats.org/officeDocument/2006/relationships/hyperlink" Target="http://pbs.twimg.com/profile_images/1150641757253541888/Qnsp_Fmy_normal.jpg" TargetMode="External" /><Relationship Id="rId602" Type="http://schemas.openxmlformats.org/officeDocument/2006/relationships/hyperlink" Target="https://pbs.twimg.com/tweet_video_thumb/D_fie2iU4AAd32S.jpg" TargetMode="External" /><Relationship Id="rId603" Type="http://schemas.openxmlformats.org/officeDocument/2006/relationships/hyperlink" Target="http://pbs.twimg.com/profile_images/1147672038875848704/ghAockDV_normal.jpg" TargetMode="External" /><Relationship Id="rId604" Type="http://schemas.openxmlformats.org/officeDocument/2006/relationships/hyperlink" Target="http://pbs.twimg.com/profile_images/1147672038875848704/ghAockDV_normal.jpg" TargetMode="External" /><Relationship Id="rId605" Type="http://schemas.openxmlformats.org/officeDocument/2006/relationships/hyperlink" Target="http://pbs.twimg.com/profile_images/1116756281509830656/uZ9gXbiw_normal.jpg" TargetMode="External" /><Relationship Id="rId606" Type="http://schemas.openxmlformats.org/officeDocument/2006/relationships/hyperlink" Target="http://pbs.twimg.com/profile_images/1116756281509830656/uZ9gXbiw_normal.jpg" TargetMode="External" /><Relationship Id="rId607" Type="http://schemas.openxmlformats.org/officeDocument/2006/relationships/hyperlink" Target="http://pbs.twimg.com/profile_images/1149472272731668484/CvEXDHvj_normal.jpg" TargetMode="External" /><Relationship Id="rId608" Type="http://schemas.openxmlformats.org/officeDocument/2006/relationships/hyperlink" Target="http://pbs.twimg.com/profile_images/1149472272731668484/CvEXDHvj_normal.jpg" TargetMode="External" /><Relationship Id="rId609" Type="http://schemas.openxmlformats.org/officeDocument/2006/relationships/hyperlink" Target="http://pbs.twimg.com/profile_images/1149472272731668484/CvEXDHvj_normal.jpg" TargetMode="External" /><Relationship Id="rId610" Type="http://schemas.openxmlformats.org/officeDocument/2006/relationships/hyperlink" Target="http://pbs.twimg.com/profile_images/1149472272731668484/CvEXDHvj_normal.jpg" TargetMode="External" /><Relationship Id="rId611" Type="http://schemas.openxmlformats.org/officeDocument/2006/relationships/hyperlink" Target="http://pbs.twimg.com/profile_images/1149472272731668484/CvEXDHvj_normal.jpg" TargetMode="External" /><Relationship Id="rId612" Type="http://schemas.openxmlformats.org/officeDocument/2006/relationships/hyperlink" Target="http://pbs.twimg.com/profile_images/1143045820801015809/_jiVKgVS_normal.jpg" TargetMode="External" /><Relationship Id="rId613" Type="http://schemas.openxmlformats.org/officeDocument/2006/relationships/hyperlink" Target="http://pbs.twimg.com/profile_images/1140856925803827200/A9IgOi70_normal.jpg" TargetMode="External" /><Relationship Id="rId614" Type="http://schemas.openxmlformats.org/officeDocument/2006/relationships/hyperlink" Target="http://pbs.twimg.com/profile_images/1149700502336212992/I7x4fiE__normal.jpg" TargetMode="External" /><Relationship Id="rId615" Type="http://schemas.openxmlformats.org/officeDocument/2006/relationships/hyperlink" Target="http://pbs.twimg.com/profile_images/1122693798818041858/1qVTx8Sp_normal.jpg" TargetMode="External" /><Relationship Id="rId616" Type="http://schemas.openxmlformats.org/officeDocument/2006/relationships/hyperlink" Target="http://pbs.twimg.com/profile_images/1150479573458403328/ZBcFd_zJ_normal.jpg" TargetMode="External" /><Relationship Id="rId617" Type="http://schemas.openxmlformats.org/officeDocument/2006/relationships/hyperlink" Target="http://pbs.twimg.com/profile_images/1122693798818041858/1qVTx8Sp_normal.jpg" TargetMode="External" /><Relationship Id="rId618" Type="http://schemas.openxmlformats.org/officeDocument/2006/relationships/hyperlink" Target="http://pbs.twimg.com/profile_images/1140753565067173888/PH34UtAZ_normal.jpg" TargetMode="External" /><Relationship Id="rId619" Type="http://schemas.openxmlformats.org/officeDocument/2006/relationships/hyperlink" Target="http://pbs.twimg.com/profile_images/1122693798818041858/1qVTx8Sp_normal.jpg" TargetMode="External" /><Relationship Id="rId620" Type="http://schemas.openxmlformats.org/officeDocument/2006/relationships/hyperlink" Target="http://pbs.twimg.com/profile_images/1122693798818041858/1qVTx8Sp_normal.jpg" TargetMode="External" /><Relationship Id="rId621" Type="http://schemas.openxmlformats.org/officeDocument/2006/relationships/hyperlink" Target="https://pbs.twimg.com/media/D_Ul_cGXoAAougW.jpg" TargetMode="External" /><Relationship Id="rId622" Type="http://schemas.openxmlformats.org/officeDocument/2006/relationships/hyperlink" Target="http://pbs.twimg.com/profile_images/1122693798818041858/1qVTx8Sp_normal.jpg" TargetMode="External" /><Relationship Id="rId623" Type="http://schemas.openxmlformats.org/officeDocument/2006/relationships/hyperlink" Target="http://pbs.twimg.com/profile_images/1150569847601995777/xV0iuNaj_normal.jpg" TargetMode="External" /><Relationship Id="rId624" Type="http://schemas.openxmlformats.org/officeDocument/2006/relationships/hyperlink" Target="http://pbs.twimg.com/profile_images/1150569847601995777/xV0iuNaj_normal.jpg" TargetMode="External" /><Relationship Id="rId625" Type="http://schemas.openxmlformats.org/officeDocument/2006/relationships/hyperlink" Target="http://pbs.twimg.com/profile_images/1150569847601995777/xV0iuNaj_normal.jpg" TargetMode="External" /><Relationship Id="rId626" Type="http://schemas.openxmlformats.org/officeDocument/2006/relationships/hyperlink" Target="http://pbs.twimg.com/profile_images/1150569847601995777/xV0iuNaj_normal.jpg" TargetMode="External" /><Relationship Id="rId627" Type="http://schemas.openxmlformats.org/officeDocument/2006/relationships/hyperlink" Target="http://pbs.twimg.com/profile_images/1150569847601995777/xV0iuNaj_normal.jpg" TargetMode="External" /><Relationship Id="rId628" Type="http://schemas.openxmlformats.org/officeDocument/2006/relationships/hyperlink" Target="http://pbs.twimg.com/profile_images/1150569847601995777/xV0iuNaj_normal.jpg" TargetMode="External" /><Relationship Id="rId629" Type="http://schemas.openxmlformats.org/officeDocument/2006/relationships/hyperlink" Target="http://pbs.twimg.com/profile_images/1150569847601995777/xV0iuNaj_normal.jpg" TargetMode="External" /><Relationship Id="rId630" Type="http://schemas.openxmlformats.org/officeDocument/2006/relationships/hyperlink" Target="http://pbs.twimg.com/profile_images/1150569847601995777/xV0iuNaj_normal.jpg" TargetMode="External" /><Relationship Id="rId631" Type="http://schemas.openxmlformats.org/officeDocument/2006/relationships/hyperlink" Target="http://pbs.twimg.com/profile_images/1150569847601995777/xV0iuNaj_normal.jpg" TargetMode="External" /><Relationship Id="rId632" Type="http://schemas.openxmlformats.org/officeDocument/2006/relationships/hyperlink" Target="http://pbs.twimg.com/profile_images/1150569847601995777/xV0iuNaj_normal.jpg" TargetMode="External" /><Relationship Id="rId633" Type="http://schemas.openxmlformats.org/officeDocument/2006/relationships/hyperlink" Target="http://pbs.twimg.com/profile_images/1150569847601995777/xV0iuNaj_normal.jpg" TargetMode="External" /><Relationship Id="rId634" Type="http://schemas.openxmlformats.org/officeDocument/2006/relationships/hyperlink" Target="http://pbs.twimg.com/profile_images/1150569847601995777/xV0iuNaj_normal.jpg" TargetMode="External" /><Relationship Id="rId635" Type="http://schemas.openxmlformats.org/officeDocument/2006/relationships/hyperlink" Target="http://pbs.twimg.com/profile_images/1150569847601995777/xV0iuNaj_normal.jpg" TargetMode="External" /><Relationship Id="rId636" Type="http://schemas.openxmlformats.org/officeDocument/2006/relationships/hyperlink" Target="http://pbs.twimg.com/profile_images/1150569847601995777/xV0iuNaj_normal.jpg" TargetMode="External" /><Relationship Id="rId637" Type="http://schemas.openxmlformats.org/officeDocument/2006/relationships/hyperlink" Target="http://pbs.twimg.com/profile_images/1150569847601995777/xV0iuNaj_normal.jpg" TargetMode="External" /><Relationship Id="rId638" Type="http://schemas.openxmlformats.org/officeDocument/2006/relationships/hyperlink" Target="http://pbs.twimg.com/profile_images/1150569847601995777/xV0iuNaj_normal.jpg" TargetMode="External" /><Relationship Id="rId639" Type="http://schemas.openxmlformats.org/officeDocument/2006/relationships/hyperlink" Target="http://pbs.twimg.com/profile_images/1150569847601995777/xV0iuNaj_normal.jpg" TargetMode="External" /><Relationship Id="rId640" Type="http://schemas.openxmlformats.org/officeDocument/2006/relationships/hyperlink" Target="http://pbs.twimg.com/profile_images/1150569847601995777/xV0iuNaj_normal.jpg" TargetMode="External" /><Relationship Id="rId641" Type="http://schemas.openxmlformats.org/officeDocument/2006/relationships/hyperlink" Target="http://pbs.twimg.com/profile_images/1150569847601995777/xV0iuNaj_normal.jpg" TargetMode="External" /><Relationship Id="rId642" Type="http://schemas.openxmlformats.org/officeDocument/2006/relationships/hyperlink" Target="http://pbs.twimg.com/profile_images/1150569847601995777/xV0iuNaj_normal.jpg" TargetMode="External" /><Relationship Id="rId643" Type="http://schemas.openxmlformats.org/officeDocument/2006/relationships/hyperlink" Target="http://pbs.twimg.com/profile_images/1122693798818041858/1qVTx8Sp_normal.jpg" TargetMode="External" /><Relationship Id="rId644" Type="http://schemas.openxmlformats.org/officeDocument/2006/relationships/hyperlink" Target="http://pbs.twimg.com/profile_images/1148013961066905600/JqghQ-TK_normal.jpg" TargetMode="External" /><Relationship Id="rId645" Type="http://schemas.openxmlformats.org/officeDocument/2006/relationships/hyperlink" Target="http://pbs.twimg.com/profile_images/1122693798818041858/1qVTx8Sp_normal.jpg" TargetMode="External" /><Relationship Id="rId646" Type="http://schemas.openxmlformats.org/officeDocument/2006/relationships/hyperlink" Target="https://pbs.twimg.com/media/D_eE4p4VUAEN5E8.jpg" TargetMode="External" /><Relationship Id="rId647" Type="http://schemas.openxmlformats.org/officeDocument/2006/relationships/hyperlink" Target="https://pbs.twimg.com/media/D_eE4p4VUAEN5E8.jpg" TargetMode="External" /><Relationship Id="rId648" Type="http://schemas.openxmlformats.org/officeDocument/2006/relationships/hyperlink" Target="https://pbs.twimg.com/media/D_eE4p4VUAEN5E8.jpg" TargetMode="External" /><Relationship Id="rId649" Type="http://schemas.openxmlformats.org/officeDocument/2006/relationships/hyperlink" Target="https://pbs.twimg.com/media/D_eE4p4VUAEN5E8.jpg" TargetMode="External" /><Relationship Id="rId650" Type="http://schemas.openxmlformats.org/officeDocument/2006/relationships/hyperlink" Target="https://pbs.twimg.com/media/D_Us2EcUYAA5Nhd.jpg" TargetMode="External" /><Relationship Id="rId651" Type="http://schemas.openxmlformats.org/officeDocument/2006/relationships/hyperlink" Target="https://pbs.twimg.com/media/D_eE4p4VUAEN5E8.jpg" TargetMode="External" /><Relationship Id="rId652" Type="http://schemas.openxmlformats.org/officeDocument/2006/relationships/hyperlink" Target="http://pbs.twimg.com/profile_images/423496393647730689/Kxx0AlRH_normal.jpeg" TargetMode="External" /><Relationship Id="rId653" Type="http://schemas.openxmlformats.org/officeDocument/2006/relationships/hyperlink" Target="http://pbs.twimg.com/profile_images/1122693798818041858/1qVTx8Sp_normal.jpg" TargetMode="External" /><Relationship Id="rId654" Type="http://schemas.openxmlformats.org/officeDocument/2006/relationships/hyperlink" Target="http://pbs.twimg.com/profile_images/1122693798818041858/1qVTx8Sp_normal.jpg" TargetMode="External" /><Relationship Id="rId655" Type="http://schemas.openxmlformats.org/officeDocument/2006/relationships/hyperlink" Target="https://pbs.twimg.com/media/D_eE4p4VUAEN5E8.jpg" TargetMode="External" /><Relationship Id="rId656" Type="http://schemas.openxmlformats.org/officeDocument/2006/relationships/hyperlink" Target="https://pbs.twimg.com/media/D_eE4p4VUAEN5E8.jpg" TargetMode="External" /><Relationship Id="rId657" Type="http://schemas.openxmlformats.org/officeDocument/2006/relationships/hyperlink" Target="http://pbs.twimg.com/profile_images/739206450711396352/KHdGZBd0_normal.jpg" TargetMode="External" /><Relationship Id="rId658" Type="http://schemas.openxmlformats.org/officeDocument/2006/relationships/hyperlink" Target="http://pbs.twimg.com/profile_images/903881450981777408/v6k52UD0_normal.jpg" TargetMode="External" /><Relationship Id="rId659" Type="http://schemas.openxmlformats.org/officeDocument/2006/relationships/hyperlink" Target="http://pbs.twimg.com/profile_images/1150851575734099968/mteiSegK_normal.jpg" TargetMode="External" /><Relationship Id="rId660" Type="http://schemas.openxmlformats.org/officeDocument/2006/relationships/hyperlink" Target="https://pbs.twimg.com/media/D_TVEfsXUAITeFU.jpg" TargetMode="External" /><Relationship Id="rId661" Type="http://schemas.openxmlformats.org/officeDocument/2006/relationships/hyperlink" Target="http://pbs.twimg.com/profile_images/909902552002637825/lj-oJBy6_normal.jpg" TargetMode="External" /><Relationship Id="rId662" Type="http://schemas.openxmlformats.org/officeDocument/2006/relationships/hyperlink" Target="https://pbs.twimg.com/ext_tw_video_thumb/1143232060485713920/pu/img/Fp0Z3rIhB6_SATRZ.jpg" TargetMode="External" /><Relationship Id="rId663" Type="http://schemas.openxmlformats.org/officeDocument/2006/relationships/hyperlink" Target="https://pbs.twimg.com/ext_tw_video_thumb/1143232060485713920/pu/img/Fp0Z3rIhB6_SATRZ.jpg" TargetMode="External" /><Relationship Id="rId664" Type="http://schemas.openxmlformats.org/officeDocument/2006/relationships/hyperlink" Target="http://pbs.twimg.com/profile_images/1049911612679839744/3Ymy4kw6_normal.jpg" TargetMode="External" /><Relationship Id="rId665" Type="http://schemas.openxmlformats.org/officeDocument/2006/relationships/hyperlink" Target="http://pbs.twimg.com/profile_images/1049911612679839744/3Ymy4kw6_normal.jpg" TargetMode="External" /><Relationship Id="rId666" Type="http://schemas.openxmlformats.org/officeDocument/2006/relationships/hyperlink" Target="http://pbs.twimg.com/profile_images/1012671781176578048/oeNoutIY_normal.jpg" TargetMode="External" /><Relationship Id="rId667" Type="http://schemas.openxmlformats.org/officeDocument/2006/relationships/hyperlink" Target="http://pbs.twimg.com/profile_images/785025453904003072/GZRQVoj5_normal.jpg" TargetMode="External" /><Relationship Id="rId668" Type="http://schemas.openxmlformats.org/officeDocument/2006/relationships/hyperlink" Target="http://pbs.twimg.com/profile_images/785025453904003072/GZRQVoj5_normal.jpg" TargetMode="External" /><Relationship Id="rId669" Type="http://schemas.openxmlformats.org/officeDocument/2006/relationships/hyperlink" Target="http://pbs.twimg.com/profile_images/785025453904003072/GZRQVoj5_normal.jpg" TargetMode="External" /><Relationship Id="rId670" Type="http://schemas.openxmlformats.org/officeDocument/2006/relationships/hyperlink" Target="https://pbs.twimg.com/media/D_hTCwtW4AAB969.jpg" TargetMode="External" /><Relationship Id="rId671" Type="http://schemas.openxmlformats.org/officeDocument/2006/relationships/hyperlink" Target="http://pbs.twimg.com/profile_images/1076997704989970433/67HBvahx_normal.jpg" TargetMode="External" /><Relationship Id="rId672" Type="http://schemas.openxmlformats.org/officeDocument/2006/relationships/hyperlink" Target="http://pbs.twimg.com/profile_images/1149663940474892289/OaywuI7I_normal.jpg" TargetMode="External" /><Relationship Id="rId673" Type="http://schemas.openxmlformats.org/officeDocument/2006/relationships/hyperlink" Target="http://pbs.twimg.com/profile_images/1113082311313063936/XRoc1Hup_normal.jpg" TargetMode="External" /><Relationship Id="rId674" Type="http://schemas.openxmlformats.org/officeDocument/2006/relationships/hyperlink" Target="http://pbs.twimg.com/profile_images/823358252628865026/FKSwM3mI_normal.jpg" TargetMode="External" /><Relationship Id="rId675" Type="http://schemas.openxmlformats.org/officeDocument/2006/relationships/hyperlink" Target="http://pbs.twimg.com/profile_images/1148830540683808768/FCcOPjK-_normal.jpg" TargetMode="External" /><Relationship Id="rId676" Type="http://schemas.openxmlformats.org/officeDocument/2006/relationships/hyperlink" Target="http://pbs.twimg.com/profile_images/1100791571761582081/ruHbmlWl_normal.jpg" TargetMode="External" /><Relationship Id="rId677" Type="http://schemas.openxmlformats.org/officeDocument/2006/relationships/hyperlink" Target="http://pbs.twimg.com/profile_images/1100791571761582081/ruHbmlWl_normal.jpg" TargetMode="External" /><Relationship Id="rId678" Type="http://schemas.openxmlformats.org/officeDocument/2006/relationships/hyperlink" Target="https://pbs.twimg.com/media/D_h0aVQXUAAGd-B.jpg" TargetMode="External" /><Relationship Id="rId679" Type="http://schemas.openxmlformats.org/officeDocument/2006/relationships/hyperlink" Target="https://pbs.twimg.com/tweet_video_thumb/D_Ey7jrVAAA-N93.jpg" TargetMode="External" /><Relationship Id="rId680" Type="http://schemas.openxmlformats.org/officeDocument/2006/relationships/hyperlink" Target="https://pbs.twimg.com/ext_tw_video_thumb/1150796716326686720/pu/img/5-XnL1FSRzdm5hwP.jpg" TargetMode="External" /><Relationship Id="rId681" Type="http://schemas.openxmlformats.org/officeDocument/2006/relationships/hyperlink" Target="http://pbs.twimg.com/profile_images/1145288877718024193/vFdnFev6_normal.jpg" TargetMode="External" /><Relationship Id="rId682" Type="http://schemas.openxmlformats.org/officeDocument/2006/relationships/hyperlink" Target="https://pbs.twimg.com/ext_tw_video_thumb/1150796716326686720/pu/img/5-XnL1FSRzdm5hwP.jpg" TargetMode="External" /><Relationship Id="rId683" Type="http://schemas.openxmlformats.org/officeDocument/2006/relationships/hyperlink" Target="http://pbs.twimg.com/profile_images/1137470690184052736/ZyA3bfxb_normal.jpg" TargetMode="External" /><Relationship Id="rId684" Type="http://schemas.openxmlformats.org/officeDocument/2006/relationships/hyperlink" Target="http://pbs.twimg.com/profile_images/1150285524197752833/gV1GmSDw_normal.jpg" TargetMode="External" /><Relationship Id="rId685" Type="http://schemas.openxmlformats.org/officeDocument/2006/relationships/hyperlink" Target="http://pbs.twimg.com/profile_images/1001094560460685318/YwM06SC0_normal.jpg" TargetMode="External" /><Relationship Id="rId686" Type="http://schemas.openxmlformats.org/officeDocument/2006/relationships/hyperlink" Target="http://pbs.twimg.com/profile_images/751603756609867776/SzILJmk1_normal.jpg" TargetMode="External" /><Relationship Id="rId687" Type="http://schemas.openxmlformats.org/officeDocument/2006/relationships/hyperlink" Target="http://pbs.twimg.com/profile_images/1085316048801296384/8AmR6Hqi_normal.jpg" TargetMode="External" /><Relationship Id="rId688" Type="http://schemas.openxmlformats.org/officeDocument/2006/relationships/hyperlink" Target="http://pbs.twimg.com/profile_images/1046395980722184192/LKsKEf3P_normal.jpg" TargetMode="External" /><Relationship Id="rId689" Type="http://schemas.openxmlformats.org/officeDocument/2006/relationships/hyperlink" Target="http://pbs.twimg.com/profile_images/858319123197054976/AbWPhfsM_normal.jpg" TargetMode="External" /><Relationship Id="rId690" Type="http://schemas.openxmlformats.org/officeDocument/2006/relationships/hyperlink" Target="http://pbs.twimg.com/profile_images/1147717925652115458/_GMNKyl8_normal.jpg" TargetMode="External" /><Relationship Id="rId691" Type="http://schemas.openxmlformats.org/officeDocument/2006/relationships/hyperlink" Target="http://pbs.twimg.com/profile_images/1147717925652115458/_GMNKyl8_normal.jpg" TargetMode="External" /><Relationship Id="rId692" Type="http://schemas.openxmlformats.org/officeDocument/2006/relationships/hyperlink" Target="http://pbs.twimg.com/profile_images/1147717925652115458/_GMNKyl8_normal.jpg" TargetMode="External" /><Relationship Id="rId693" Type="http://schemas.openxmlformats.org/officeDocument/2006/relationships/hyperlink" Target="https://pbs.twimg.com/tweet_video_thumb/D_Ey7jrVAAA-N93.jpg" TargetMode="External" /><Relationship Id="rId694" Type="http://schemas.openxmlformats.org/officeDocument/2006/relationships/hyperlink" Target="https://pbs.twimg.com/media/D_ieVigXoAMSKB9.jpg" TargetMode="External" /><Relationship Id="rId695" Type="http://schemas.openxmlformats.org/officeDocument/2006/relationships/hyperlink" Target="http://pbs.twimg.com/profile_images/1079426709055832069/bEenIRMq_normal.jpg" TargetMode="External" /><Relationship Id="rId696" Type="http://schemas.openxmlformats.org/officeDocument/2006/relationships/hyperlink" Target="http://abs.twimg.com/sticky/default_profile_images/default_profile_normal.png" TargetMode="External" /><Relationship Id="rId697" Type="http://schemas.openxmlformats.org/officeDocument/2006/relationships/hyperlink" Target="https://pbs.twimg.com/ext_tw_video_thumb/1150796716326686720/pu/img/5-XnL1FSRzdm5hwP.jpg" TargetMode="External" /><Relationship Id="rId698" Type="http://schemas.openxmlformats.org/officeDocument/2006/relationships/hyperlink" Target="https://pbs.twimg.com/media/D_illqMXYAEqmPV.jpg" TargetMode="External" /><Relationship Id="rId699" Type="http://schemas.openxmlformats.org/officeDocument/2006/relationships/hyperlink" Target="https://pbs.twimg.com/tweet_video_thumb/D-FeXwfUEAEXNe0.jpg" TargetMode="External" /><Relationship Id="rId700" Type="http://schemas.openxmlformats.org/officeDocument/2006/relationships/hyperlink" Target="https://pbs.twimg.com/media/D48K1RJWsAI3hGl.jpg" TargetMode="External" /><Relationship Id="rId701" Type="http://schemas.openxmlformats.org/officeDocument/2006/relationships/hyperlink" Target="https://pbs.twimg.com/tweet_video_thumb/D_Ey7jrVAAA-N93.jpg" TargetMode="External" /><Relationship Id="rId702" Type="http://schemas.openxmlformats.org/officeDocument/2006/relationships/hyperlink" Target="https://pbs.twimg.com/ext_tw_video_thumb/1150796716326686720/pu/img/5-XnL1FSRzdm5hwP.jpg" TargetMode="External" /><Relationship Id="rId703" Type="http://schemas.openxmlformats.org/officeDocument/2006/relationships/hyperlink" Target="http://pbs.twimg.com/profile_images/1108864059322060800/-AlHyaf0_normal.jpg" TargetMode="External" /><Relationship Id="rId704" Type="http://schemas.openxmlformats.org/officeDocument/2006/relationships/hyperlink" Target="http://pbs.twimg.com/profile_images/1108864059322060800/-AlHyaf0_normal.jpg" TargetMode="External" /><Relationship Id="rId705" Type="http://schemas.openxmlformats.org/officeDocument/2006/relationships/hyperlink" Target="https://twitter.com/prettydope_/status/1149525648576172034" TargetMode="External" /><Relationship Id="rId706" Type="http://schemas.openxmlformats.org/officeDocument/2006/relationships/hyperlink" Target="https://twitter.com/edwardbrowden/status/1149528797630197767" TargetMode="External" /><Relationship Id="rId707" Type="http://schemas.openxmlformats.org/officeDocument/2006/relationships/hyperlink" Target="https://twitter.com/brendizzle_ovo/status/1149529887574618116" TargetMode="External" /><Relationship Id="rId708" Type="http://schemas.openxmlformats.org/officeDocument/2006/relationships/hyperlink" Target="https://twitter.com/justb_nae/status/1149534780582580225" TargetMode="External" /><Relationship Id="rId709" Type="http://schemas.openxmlformats.org/officeDocument/2006/relationships/hyperlink" Target="https://twitter.com/anash002/status/1149541527430975489" TargetMode="External" /><Relationship Id="rId710" Type="http://schemas.openxmlformats.org/officeDocument/2006/relationships/hyperlink" Target="https://twitter.com/valdivia_brenda/status/1149547484215009281" TargetMode="External" /><Relationship Id="rId711" Type="http://schemas.openxmlformats.org/officeDocument/2006/relationships/hyperlink" Target="https://twitter.com/sabrinamonet/status/1149548553208881159" TargetMode="External" /><Relationship Id="rId712" Type="http://schemas.openxmlformats.org/officeDocument/2006/relationships/hyperlink" Target="https://twitter.com/jordanmarie7677/status/1149552503299555333" TargetMode="External" /><Relationship Id="rId713" Type="http://schemas.openxmlformats.org/officeDocument/2006/relationships/hyperlink" Target="https://twitter.com/thisiscodyt/status/1149552562200170498" TargetMode="External" /><Relationship Id="rId714" Type="http://schemas.openxmlformats.org/officeDocument/2006/relationships/hyperlink" Target="https://twitter.com/thisiscodyt/status/1149552562200170498" TargetMode="External" /><Relationship Id="rId715" Type="http://schemas.openxmlformats.org/officeDocument/2006/relationships/hyperlink" Target="https://twitter.com/savlynnmackey/status/1149557063929880576" TargetMode="External" /><Relationship Id="rId716" Type="http://schemas.openxmlformats.org/officeDocument/2006/relationships/hyperlink" Target="https://twitter.com/iamloraaa/status/1141935315017273344" TargetMode="External" /><Relationship Id="rId717" Type="http://schemas.openxmlformats.org/officeDocument/2006/relationships/hyperlink" Target="https://twitter.com/jjackiie07/status/1149624480227975168" TargetMode="External" /><Relationship Id="rId718" Type="http://schemas.openxmlformats.org/officeDocument/2006/relationships/hyperlink" Target="https://twitter.com/brighidsforge/status/1148826213970075648" TargetMode="External" /><Relationship Id="rId719" Type="http://schemas.openxmlformats.org/officeDocument/2006/relationships/hyperlink" Target="https://twitter.com/alleysuntastic/status/1149648937780797441" TargetMode="External" /><Relationship Id="rId720" Type="http://schemas.openxmlformats.org/officeDocument/2006/relationships/hyperlink" Target="https://twitter.com/alleysuntastic/status/1149648937780797441" TargetMode="External" /><Relationship Id="rId721" Type="http://schemas.openxmlformats.org/officeDocument/2006/relationships/hyperlink" Target="https://twitter.com/itsmorgan_ee/status/1149649982175117314" TargetMode="External" /><Relationship Id="rId722" Type="http://schemas.openxmlformats.org/officeDocument/2006/relationships/hyperlink" Target="https://twitter.com/teeshteesh/status/1149668266459058176" TargetMode="External" /><Relationship Id="rId723" Type="http://schemas.openxmlformats.org/officeDocument/2006/relationships/hyperlink" Target="https://twitter.com/jbaez94/status/1149671731432288261" TargetMode="External" /><Relationship Id="rId724" Type="http://schemas.openxmlformats.org/officeDocument/2006/relationships/hyperlink" Target="https://twitter.com/ladyzip15/status/1149696585418383360" TargetMode="External" /><Relationship Id="rId725" Type="http://schemas.openxmlformats.org/officeDocument/2006/relationships/hyperlink" Target="https://twitter.com/ladyzip15/status/1149697935166386176" TargetMode="External" /><Relationship Id="rId726" Type="http://schemas.openxmlformats.org/officeDocument/2006/relationships/hyperlink" Target="https://twitter.com/shereiqns/status/1149698950213054464" TargetMode="External" /><Relationship Id="rId727" Type="http://schemas.openxmlformats.org/officeDocument/2006/relationships/hyperlink" Target="https://twitter.com/blindnewworld/status/1149052421672488961" TargetMode="External" /><Relationship Id="rId728" Type="http://schemas.openxmlformats.org/officeDocument/2006/relationships/hyperlink" Target="https://twitter.com/northquahog48/status/1149706010975756288" TargetMode="External" /><Relationship Id="rId729" Type="http://schemas.openxmlformats.org/officeDocument/2006/relationships/hyperlink" Target="https://twitter.com/northquahog48/status/1149706010975756288" TargetMode="External" /><Relationship Id="rId730" Type="http://schemas.openxmlformats.org/officeDocument/2006/relationships/hyperlink" Target="https://twitter.com/sayconsengbloh/status/1149711392318087168" TargetMode="External" /><Relationship Id="rId731" Type="http://schemas.openxmlformats.org/officeDocument/2006/relationships/hyperlink" Target="https://twitter.com/sayconsengbloh/status/1149711392318087168" TargetMode="External" /><Relationship Id="rId732" Type="http://schemas.openxmlformats.org/officeDocument/2006/relationships/hyperlink" Target="https://twitter.com/shatheflash/status/1133893578961408000" TargetMode="External" /><Relationship Id="rId733" Type="http://schemas.openxmlformats.org/officeDocument/2006/relationships/hyperlink" Target="https://twitter.com/ayamxomusic/status/1149728972600745984" TargetMode="External" /><Relationship Id="rId734" Type="http://schemas.openxmlformats.org/officeDocument/2006/relationships/hyperlink" Target="https://twitter.com/ayamxomusic/status/1149728972600745984" TargetMode="External" /><Relationship Id="rId735" Type="http://schemas.openxmlformats.org/officeDocument/2006/relationships/hyperlink" Target="https://twitter.com/soulmatecamilas/status/1149731374326267904" TargetMode="External" /><Relationship Id="rId736" Type="http://schemas.openxmlformats.org/officeDocument/2006/relationships/hyperlink" Target="https://twitter.com/camila_cabello/status/950069022111956993" TargetMode="External" /><Relationship Id="rId737" Type="http://schemas.openxmlformats.org/officeDocument/2006/relationships/hyperlink" Target="https://twitter.com/findukarla/status/1149731561815859200" TargetMode="External" /><Relationship Id="rId738" Type="http://schemas.openxmlformats.org/officeDocument/2006/relationships/hyperlink" Target="https://twitter.com/haleighhamad/status/1149734253225226241" TargetMode="External" /><Relationship Id="rId739" Type="http://schemas.openxmlformats.org/officeDocument/2006/relationships/hyperlink" Target="https://twitter.com/haleighhamad/status/1149734253225226241" TargetMode="External" /><Relationship Id="rId740" Type="http://schemas.openxmlformats.org/officeDocument/2006/relationships/hyperlink" Target="https://twitter.com/haleighhamad/status/1149734253225226241" TargetMode="External" /><Relationship Id="rId741" Type="http://schemas.openxmlformats.org/officeDocument/2006/relationships/hyperlink" Target="https://twitter.com/eveinlove_/status/1149734600324931585" TargetMode="External" /><Relationship Id="rId742" Type="http://schemas.openxmlformats.org/officeDocument/2006/relationships/hyperlink" Target="https://twitter.com/dvmnitsq/status/1149741782478966784" TargetMode="External" /><Relationship Id="rId743" Type="http://schemas.openxmlformats.org/officeDocument/2006/relationships/hyperlink" Target="https://twitter.com/nala_jane/status/1149742930036441088" TargetMode="External" /><Relationship Id="rId744" Type="http://schemas.openxmlformats.org/officeDocument/2006/relationships/hyperlink" Target="https://twitter.com/nala_jane/status/1149750001184247809" TargetMode="External" /><Relationship Id="rId745" Type="http://schemas.openxmlformats.org/officeDocument/2006/relationships/hyperlink" Target="https://twitter.com/nala_jane/status/1149750093215621120" TargetMode="External" /><Relationship Id="rId746" Type="http://schemas.openxmlformats.org/officeDocument/2006/relationships/hyperlink" Target="https://twitter.com/charvettebey/status/1149753189421502464" TargetMode="External" /><Relationship Id="rId747" Type="http://schemas.openxmlformats.org/officeDocument/2006/relationships/hyperlink" Target="https://twitter.com/cmndrlex/status/1149547066009370624" TargetMode="External" /><Relationship Id="rId748" Type="http://schemas.openxmlformats.org/officeDocument/2006/relationships/hyperlink" Target="https://twitter.com/cmndrlex/status/1149550204082720769" TargetMode="External" /><Relationship Id="rId749" Type="http://schemas.openxmlformats.org/officeDocument/2006/relationships/hyperlink" Target="https://twitter.com/cmndrlex/status/1149556520083787776" TargetMode="External" /><Relationship Id="rId750" Type="http://schemas.openxmlformats.org/officeDocument/2006/relationships/hyperlink" Target="https://twitter.com/cmndrlex/status/1149759921908531203" TargetMode="External" /><Relationship Id="rId751" Type="http://schemas.openxmlformats.org/officeDocument/2006/relationships/hyperlink" Target="https://twitter.com/lucklee91/status/1149532705043800065" TargetMode="External" /><Relationship Id="rId752" Type="http://schemas.openxmlformats.org/officeDocument/2006/relationships/hyperlink" Target="https://twitter.com/lucklee91/status/1149764022079803394" TargetMode="External" /><Relationship Id="rId753" Type="http://schemas.openxmlformats.org/officeDocument/2006/relationships/hyperlink" Target="https://twitter.com/hannasheehan/status/1149766575366529024" TargetMode="External" /><Relationship Id="rId754" Type="http://schemas.openxmlformats.org/officeDocument/2006/relationships/hyperlink" Target="https://twitter.com/coreyconsulting/status/1149780785332969478" TargetMode="External" /><Relationship Id="rId755" Type="http://schemas.openxmlformats.org/officeDocument/2006/relationships/hyperlink" Target="https://twitter.com/tvline/status/1131635562480361472" TargetMode="External" /><Relationship Id="rId756" Type="http://schemas.openxmlformats.org/officeDocument/2006/relationships/hyperlink" Target="https://twitter.com/deyon_bell/status/1149798917795721216" TargetMode="External" /><Relationship Id="rId757" Type="http://schemas.openxmlformats.org/officeDocument/2006/relationships/hyperlink" Target="https://twitter.com/deyon_bell/status/1149798917795721216" TargetMode="External" /><Relationship Id="rId758" Type="http://schemas.openxmlformats.org/officeDocument/2006/relationships/hyperlink" Target="https://twitter.com/nh_felicia/status/1149800040052994050" TargetMode="External" /><Relationship Id="rId759" Type="http://schemas.openxmlformats.org/officeDocument/2006/relationships/hyperlink" Target="https://twitter.com/elocatchtnawwe/status/1149807184706002945" TargetMode="External" /><Relationship Id="rId760" Type="http://schemas.openxmlformats.org/officeDocument/2006/relationships/hyperlink" Target="https://twitter.com/realizurworthit/status/1149807723141369861" TargetMode="External" /><Relationship Id="rId761" Type="http://schemas.openxmlformats.org/officeDocument/2006/relationships/hyperlink" Target="https://twitter.com/marcoplaisir/status/1149807907460014081" TargetMode="External" /><Relationship Id="rId762" Type="http://schemas.openxmlformats.org/officeDocument/2006/relationships/hyperlink" Target="https://twitter.com/maty_mbp/status/1149807962883526656" TargetMode="External" /><Relationship Id="rId763" Type="http://schemas.openxmlformats.org/officeDocument/2006/relationships/hyperlink" Target="https://twitter.com/ilove3m/status/1149807988082925574" TargetMode="External" /><Relationship Id="rId764" Type="http://schemas.openxmlformats.org/officeDocument/2006/relationships/hyperlink" Target="https://twitter.com/ilove3m/status/1149807988082925574" TargetMode="External" /><Relationship Id="rId765" Type="http://schemas.openxmlformats.org/officeDocument/2006/relationships/hyperlink" Target="https://twitter.com/_lauko_/status/1149808056710180864" TargetMode="External" /><Relationship Id="rId766" Type="http://schemas.openxmlformats.org/officeDocument/2006/relationships/hyperlink" Target="https://twitter.com/_lauko_/status/1149808056710180864" TargetMode="External" /><Relationship Id="rId767" Type="http://schemas.openxmlformats.org/officeDocument/2006/relationships/hyperlink" Target="https://twitter.com/b3raan/status/1149808506633117696" TargetMode="External" /><Relationship Id="rId768" Type="http://schemas.openxmlformats.org/officeDocument/2006/relationships/hyperlink" Target="https://twitter.com/kameronhurley/status/1149767328936136707" TargetMode="External" /><Relationship Id="rId769" Type="http://schemas.openxmlformats.org/officeDocument/2006/relationships/hyperlink" Target="https://twitter.com/kameronhurley/status/1149767872610275328" TargetMode="External" /><Relationship Id="rId770" Type="http://schemas.openxmlformats.org/officeDocument/2006/relationships/hyperlink" Target="https://twitter.com/kameronhurley/status/1149770248184315906" TargetMode="External" /><Relationship Id="rId771" Type="http://schemas.openxmlformats.org/officeDocument/2006/relationships/hyperlink" Target="https://twitter.com/kameronhurley/status/1149771328502865920" TargetMode="External" /><Relationship Id="rId772" Type="http://schemas.openxmlformats.org/officeDocument/2006/relationships/hyperlink" Target="https://twitter.com/kameronhurley/status/1149771668795121664" TargetMode="External" /><Relationship Id="rId773" Type="http://schemas.openxmlformats.org/officeDocument/2006/relationships/hyperlink" Target="https://twitter.com/kameronhurley/status/1149772248150151175" TargetMode="External" /><Relationship Id="rId774" Type="http://schemas.openxmlformats.org/officeDocument/2006/relationships/hyperlink" Target="https://twitter.com/kameronhurley/status/1149774166352171008" TargetMode="External" /><Relationship Id="rId775" Type="http://schemas.openxmlformats.org/officeDocument/2006/relationships/hyperlink" Target="https://twitter.com/kameronhurley/status/1149776748332093440" TargetMode="External" /><Relationship Id="rId776" Type="http://schemas.openxmlformats.org/officeDocument/2006/relationships/hyperlink" Target="https://twitter.com/kameronhurley/status/1149776929240821760" TargetMode="External" /><Relationship Id="rId777" Type="http://schemas.openxmlformats.org/officeDocument/2006/relationships/hyperlink" Target="https://twitter.com/kameronhurley/status/1149777863027167232" TargetMode="External" /><Relationship Id="rId778" Type="http://schemas.openxmlformats.org/officeDocument/2006/relationships/hyperlink" Target="https://twitter.com/thisisspiffy/status/1149808792856457216" TargetMode="External" /><Relationship Id="rId779" Type="http://schemas.openxmlformats.org/officeDocument/2006/relationships/hyperlink" Target="https://twitter.com/sardigior/status/1149826155333201920" TargetMode="External" /><Relationship Id="rId780" Type="http://schemas.openxmlformats.org/officeDocument/2006/relationships/hyperlink" Target="https://twitter.com/torchofgod/status/1149828260596871168" TargetMode="External" /><Relationship Id="rId781" Type="http://schemas.openxmlformats.org/officeDocument/2006/relationships/hyperlink" Target="https://twitter.com/real_kamalsingh/status/1149837992560713728" TargetMode="External" /><Relationship Id="rId782" Type="http://schemas.openxmlformats.org/officeDocument/2006/relationships/hyperlink" Target="https://twitter.com/uknowe/status/1149855755278983170" TargetMode="External" /><Relationship Id="rId783" Type="http://schemas.openxmlformats.org/officeDocument/2006/relationships/hyperlink" Target="https://twitter.com/hannahnaugle/status/1149862795783090176" TargetMode="External" /><Relationship Id="rId784" Type="http://schemas.openxmlformats.org/officeDocument/2006/relationships/hyperlink" Target="https://twitter.com/juniormint73/status/1149867507223846913" TargetMode="External" /><Relationship Id="rId785" Type="http://schemas.openxmlformats.org/officeDocument/2006/relationships/hyperlink" Target="https://twitter.com/juniormint73/status/1149867507223846913" TargetMode="External" /><Relationship Id="rId786" Type="http://schemas.openxmlformats.org/officeDocument/2006/relationships/hyperlink" Target="https://twitter.com/getmonifugitive/status/1149869865509031936" TargetMode="External" /><Relationship Id="rId787" Type="http://schemas.openxmlformats.org/officeDocument/2006/relationships/hyperlink" Target="https://twitter.com/sharmutaaff/status/1149871254058557440" TargetMode="External" /><Relationship Id="rId788" Type="http://schemas.openxmlformats.org/officeDocument/2006/relationships/hyperlink" Target="https://twitter.com/_justjens_/status/1149878210735353856" TargetMode="External" /><Relationship Id="rId789" Type="http://schemas.openxmlformats.org/officeDocument/2006/relationships/hyperlink" Target="https://twitter.com/_justjens_/status/1149639609342545922" TargetMode="External" /><Relationship Id="rId790" Type="http://schemas.openxmlformats.org/officeDocument/2006/relationships/hyperlink" Target="https://twitter.com/ash_so_phat/status/1149878506148511744" TargetMode="External" /><Relationship Id="rId791" Type="http://schemas.openxmlformats.org/officeDocument/2006/relationships/hyperlink" Target="https://twitter.com/calmviolets/status/1149887025346240512" TargetMode="External" /><Relationship Id="rId792" Type="http://schemas.openxmlformats.org/officeDocument/2006/relationships/hyperlink" Target="https://twitter.com/calmviolets/status/1149892382495793153" TargetMode="External" /><Relationship Id="rId793" Type="http://schemas.openxmlformats.org/officeDocument/2006/relationships/hyperlink" Target="https://twitter.com/calmviolets/status/1149892513437822977" TargetMode="External" /><Relationship Id="rId794" Type="http://schemas.openxmlformats.org/officeDocument/2006/relationships/hyperlink" Target="https://twitter.com/cocoluvsball/status/1149893141954277376" TargetMode="External" /><Relationship Id="rId795" Type="http://schemas.openxmlformats.org/officeDocument/2006/relationships/hyperlink" Target="https://twitter.com/notuhura/status/1149878925570531329" TargetMode="External" /><Relationship Id="rId796" Type="http://schemas.openxmlformats.org/officeDocument/2006/relationships/hyperlink" Target="https://twitter.com/notuhura/status/1149906206800187392" TargetMode="External" /><Relationship Id="rId797" Type="http://schemas.openxmlformats.org/officeDocument/2006/relationships/hyperlink" Target="https://twitter.com/bravebird131/status/1149906667607187456" TargetMode="External" /><Relationship Id="rId798" Type="http://schemas.openxmlformats.org/officeDocument/2006/relationships/hyperlink" Target="https://twitter.com/djhinds_/status/1149918888467075072" TargetMode="External" /><Relationship Id="rId799" Type="http://schemas.openxmlformats.org/officeDocument/2006/relationships/hyperlink" Target="https://twitter.com/curranpatrick33/status/1149922192429408256" TargetMode="External" /><Relationship Id="rId800" Type="http://schemas.openxmlformats.org/officeDocument/2006/relationships/hyperlink" Target="https://twitter.com/booksavor/status/1149927654822297601" TargetMode="External" /><Relationship Id="rId801" Type="http://schemas.openxmlformats.org/officeDocument/2006/relationships/hyperlink" Target="https://twitter.com/hyoungdeer12/status/1149909877407416320" TargetMode="External" /><Relationship Id="rId802" Type="http://schemas.openxmlformats.org/officeDocument/2006/relationships/hyperlink" Target="https://twitter.com/hyoungdeer12/status/1149929019090931712" TargetMode="External" /><Relationship Id="rId803" Type="http://schemas.openxmlformats.org/officeDocument/2006/relationships/hyperlink" Target="https://twitter.com/marissawoodber2/status/1149382924938223622" TargetMode="External" /><Relationship Id="rId804" Type="http://schemas.openxmlformats.org/officeDocument/2006/relationships/hyperlink" Target="https://twitter.com/blaqdahlia85/status/1149929150075088896" TargetMode="External" /><Relationship Id="rId805" Type="http://schemas.openxmlformats.org/officeDocument/2006/relationships/hyperlink" Target="https://twitter.com/blaqdahlia85/status/1149897141952876544" TargetMode="External" /><Relationship Id="rId806" Type="http://schemas.openxmlformats.org/officeDocument/2006/relationships/hyperlink" Target="https://twitter.com/blaqdahlia85/status/1149928951332122626" TargetMode="External" /><Relationship Id="rId807" Type="http://schemas.openxmlformats.org/officeDocument/2006/relationships/hyperlink" Target="https://twitter.com/blaqdahlia85/status/1149929067757613056" TargetMode="External" /><Relationship Id="rId808" Type="http://schemas.openxmlformats.org/officeDocument/2006/relationships/hyperlink" Target="https://twitter.com/blaqdahlia85/status/1149929129334202368" TargetMode="External" /><Relationship Id="rId809" Type="http://schemas.openxmlformats.org/officeDocument/2006/relationships/hyperlink" Target="https://twitter.com/blaqdahlia85/status/1149929129334202368" TargetMode="External" /><Relationship Id="rId810" Type="http://schemas.openxmlformats.org/officeDocument/2006/relationships/hyperlink" Target="https://twitter.com/blaqdahlia85/status/1149929479923539970" TargetMode="External" /><Relationship Id="rId811" Type="http://schemas.openxmlformats.org/officeDocument/2006/relationships/hyperlink" Target="https://twitter.com/ladybirdosprey/status/1149623100167712775" TargetMode="External" /><Relationship Id="rId812" Type="http://schemas.openxmlformats.org/officeDocument/2006/relationships/hyperlink" Target="https://twitter.com/ladybirdosprey/status/1149931976058499073" TargetMode="External" /><Relationship Id="rId813" Type="http://schemas.openxmlformats.org/officeDocument/2006/relationships/hyperlink" Target="https://twitter.com/nylaelise22/status/1149902363261636608" TargetMode="External" /><Relationship Id="rId814" Type="http://schemas.openxmlformats.org/officeDocument/2006/relationships/hyperlink" Target="https://twitter.com/nylaelise22/status/1149937198466314240" TargetMode="External" /><Relationship Id="rId815" Type="http://schemas.openxmlformats.org/officeDocument/2006/relationships/hyperlink" Target="https://twitter.com/nylaelise22/status/1149937571901915136" TargetMode="External" /><Relationship Id="rId816" Type="http://schemas.openxmlformats.org/officeDocument/2006/relationships/hyperlink" Target="https://twitter.com/samanglore/status/1149981593785651200" TargetMode="External" /><Relationship Id="rId817" Type="http://schemas.openxmlformats.org/officeDocument/2006/relationships/hyperlink" Target="https://twitter.com/samanglore/status/1149981593785651200" TargetMode="External" /><Relationship Id="rId818" Type="http://schemas.openxmlformats.org/officeDocument/2006/relationships/hyperlink" Target="https://twitter.com/samanglore/status/1149981593785651200" TargetMode="External" /><Relationship Id="rId819" Type="http://schemas.openxmlformats.org/officeDocument/2006/relationships/hyperlink" Target="https://twitter.com/majorleaguebtch/status/1150002276230025216" TargetMode="External" /><Relationship Id="rId820" Type="http://schemas.openxmlformats.org/officeDocument/2006/relationships/hyperlink" Target="https://twitter.com/majorleaguebtch/status/1150002276230025216" TargetMode="External" /><Relationship Id="rId821" Type="http://schemas.openxmlformats.org/officeDocument/2006/relationships/hyperlink" Target="https://twitter.com/bradyhardin/status/1150032927016849409" TargetMode="External" /><Relationship Id="rId822" Type="http://schemas.openxmlformats.org/officeDocument/2006/relationships/hyperlink" Target="https://twitter.com/francoise__4/status/1150040592631652352" TargetMode="External" /><Relationship Id="rId823" Type="http://schemas.openxmlformats.org/officeDocument/2006/relationships/hyperlink" Target="https://twitter.com/francoise__4/status/1150040592631652352" TargetMode="External" /><Relationship Id="rId824" Type="http://schemas.openxmlformats.org/officeDocument/2006/relationships/hyperlink" Target="https://twitter.com/blamemarii_/status/1150041217016766464" TargetMode="External" /><Relationship Id="rId825" Type="http://schemas.openxmlformats.org/officeDocument/2006/relationships/hyperlink" Target="https://twitter.com/lee35418139/status/1150043527050645504" TargetMode="External" /><Relationship Id="rId826" Type="http://schemas.openxmlformats.org/officeDocument/2006/relationships/hyperlink" Target="https://twitter.com/laurendawnfox29/status/1150052186799464448" TargetMode="External" /><Relationship Id="rId827" Type="http://schemas.openxmlformats.org/officeDocument/2006/relationships/hyperlink" Target="https://twitter.com/queenlyslys/status/1150060564913238016" TargetMode="External" /><Relationship Id="rId828" Type="http://schemas.openxmlformats.org/officeDocument/2006/relationships/hyperlink" Target="https://twitter.com/quintessentelle/status/1150065297040334849" TargetMode="External" /><Relationship Id="rId829" Type="http://schemas.openxmlformats.org/officeDocument/2006/relationships/hyperlink" Target="https://twitter.com/korrinelovesyou/status/1150066558971944970" TargetMode="External" /><Relationship Id="rId830" Type="http://schemas.openxmlformats.org/officeDocument/2006/relationships/hyperlink" Target="https://twitter.com/jagsgirl904/status/1150067784803586048" TargetMode="External" /><Relationship Id="rId831" Type="http://schemas.openxmlformats.org/officeDocument/2006/relationships/hyperlink" Target="https://twitter.com/metroadlib/status/1149416998784446465" TargetMode="External" /><Relationship Id="rId832" Type="http://schemas.openxmlformats.org/officeDocument/2006/relationships/hyperlink" Target="https://twitter.com/madeleinebaran/status/1150070036964528130" TargetMode="External" /><Relationship Id="rId833" Type="http://schemas.openxmlformats.org/officeDocument/2006/relationships/hyperlink" Target="https://twitter.com/filmnoirgrrrl/status/1150087870994165761" TargetMode="External" /><Relationship Id="rId834" Type="http://schemas.openxmlformats.org/officeDocument/2006/relationships/hyperlink" Target="https://twitter.com/justamber19/status/1149781194923552768" TargetMode="External" /><Relationship Id="rId835" Type="http://schemas.openxmlformats.org/officeDocument/2006/relationships/hyperlink" Target="https://twitter.com/justamber19/status/1149809712474578944" TargetMode="External" /><Relationship Id="rId836" Type="http://schemas.openxmlformats.org/officeDocument/2006/relationships/hyperlink" Target="https://twitter.com/justamber19/status/1149813061009772544" TargetMode="External" /><Relationship Id="rId837" Type="http://schemas.openxmlformats.org/officeDocument/2006/relationships/hyperlink" Target="https://twitter.com/justamber19/status/1149828635261591554" TargetMode="External" /><Relationship Id="rId838" Type="http://schemas.openxmlformats.org/officeDocument/2006/relationships/hyperlink" Target="https://twitter.com/justamber19/status/1149844225347018752" TargetMode="External" /><Relationship Id="rId839" Type="http://schemas.openxmlformats.org/officeDocument/2006/relationships/hyperlink" Target="https://twitter.com/justamber19/status/1149854304163049472" TargetMode="External" /><Relationship Id="rId840" Type="http://schemas.openxmlformats.org/officeDocument/2006/relationships/hyperlink" Target="https://twitter.com/justamber19/status/1149868058510598144" TargetMode="External" /><Relationship Id="rId841" Type="http://schemas.openxmlformats.org/officeDocument/2006/relationships/hyperlink" Target="https://twitter.com/justamber19/status/1150087050634432512" TargetMode="External" /><Relationship Id="rId842" Type="http://schemas.openxmlformats.org/officeDocument/2006/relationships/hyperlink" Target="https://twitter.com/justamber19/status/1150087612155224064" TargetMode="External" /><Relationship Id="rId843" Type="http://schemas.openxmlformats.org/officeDocument/2006/relationships/hyperlink" Target="https://twitter.com/justamber19/status/1150088613469855744" TargetMode="External" /><Relationship Id="rId844" Type="http://schemas.openxmlformats.org/officeDocument/2006/relationships/hyperlink" Target="https://twitter.com/_andrenaa/status/1150090308266483713" TargetMode="External" /><Relationship Id="rId845" Type="http://schemas.openxmlformats.org/officeDocument/2006/relationships/hyperlink" Target="https://twitter.com/atlgeekdesigns/status/1150091276055994368" TargetMode="External" /><Relationship Id="rId846" Type="http://schemas.openxmlformats.org/officeDocument/2006/relationships/hyperlink" Target="https://twitter.com/collins90217438/status/1150094004073222144" TargetMode="External" /><Relationship Id="rId847" Type="http://schemas.openxmlformats.org/officeDocument/2006/relationships/hyperlink" Target="https://twitter.com/itsqueennono/status/1150097133133008901" TargetMode="External" /><Relationship Id="rId848" Type="http://schemas.openxmlformats.org/officeDocument/2006/relationships/hyperlink" Target="https://twitter.com/mujerduff/status/1150097412326866946" TargetMode="External" /><Relationship Id="rId849" Type="http://schemas.openxmlformats.org/officeDocument/2006/relationships/hyperlink" Target="https://twitter.com/26_jessiii/status/1150097644187820034" TargetMode="External" /><Relationship Id="rId850" Type="http://schemas.openxmlformats.org/officeDocument/2006/relationships/hyperlink" Target="https://twitter.com/vronix/status/1150100531450281984" TargetMode="External" /><Relationship Id="rId851" Type="http://schemas.openxmlformats.org/officeDocument/2006/relationships/hyperlink" Target="https://twitter.com/dextergraythc/status/1150108438267084800" TargetMode="External" /><Relationship Id="rId852" Type="http://schemas.openxmlformats.org/officeDocument/2006/relationships/hyperlink" Target="https://twitter.com/beezybee592/status/1150110699353341952" TargetMode="External" /><Relationship Id="rId853" Type="http://schemas.openxmlformats.org/officeDocument/2006/relationships/hyperlink" Target="https://twitter.com/jwale7/status/1150121639197024257" TargetMode="External" /><Relationship Id="rId854" Type="http://schemas.openxmlformats.org/officeDocument/2006/relationships/hyperlink" Target="https://twitter.com/jwale7/status/1150121639197024257" TargetMode="External" /><Relationship Id="rId855" Type="http://schemas.openxmlformats.org/officeDocument/2006/relationships/hyperlink" Target="https://twitter.com/jwale7/status/1150121639197024257" TargetMode="External" /><Relationship Id="rId856" Type="http://schemas.openxmlformats.org/officeDocument/2006/relationships/hyperlink" Target="https://twitter.com/jwale7/status/1150121639197024257" TargetMode="External" /><Relationship Id="rId857" Type="http://schemas.openxmlformats.org/officeDocument/2006/relationships/hyperlink" Target="https://twitter.com/popsreviews/status/1150127157844291584" TargetMode="External" /><Relationship Id="rId858" Type="http://schemas.openxmlformats.org/officeDocument/2006/relationships/hyperlink" Target="https://twitter.com/popsreviews/status/1150127157844291584" TargetMode="External" /><Relationship Id="rId859" Type="http://schemas.openxmlformats.org/officeDocument/2006/relationships/hyperlink" Target="https://twitter.com/benjie_rigby/status/1149849841411010560" TargetMode="External" /><Relationship Id="rId860" Type="http://schemas.openxmlformats.org/officeDocument/2006/relationships/hyperlink" Target="https://twitter.com/xtremerebel15/status/1150129628947857409" TargetMode="External" /><Relationship Id="rId861" Type="http://schemas.openxmlformats.org/officeDocument/2006/relationships/hyperlink" Target="https://twitter.com/lelligotpurple/status/1150130540609228800" TargetMode="External" /><Relationship Id="rId862" Type="http://schemas.openxmlformats.org/officeDocument/2006/relationships/hyperlink" Target="https://twitter.com/odilaisabella/status/1150139211066040320" TargetMode="External" /><Relationship Id="rId863" Type="http://schemas.openxmlformats.org/officeDocument/2006/relationships/hyperlink" Target="https://twitter.com/samanthaprez14/status/1150144807316140033" TargetMode="External" /><Relationship Id="rId864" Type="http://schemas.openxmlformats.org/officeDocument/2006/relationships/hyperlink" Target="https://twitter.com/morrellfishing/status/1150147141396041729" TargetMode="External" /><Relationship Id="rId865" Type="http://schemas.openxmlformats.org/officeDocument/2006/relationships/hyperlink" Target="https://twitter.com/gayxalien/status/1150148304375832576" TargetMode="External" /><Relationship Id="rId866" Type="http://schemas.openxmlformats.org/officeDocument/2006/relationships/hyperlink" Target="https://twitter.com/_ashleymaria_/status/1150150088620150784" TargetMode="External" /><Relationship Id="rId867" Type="http://schemas.openxmlformats.org/officeDocument/2006/relationships/hyperlink" Target="https://twitter.com/_ashleymaria_/status/1150070553807654914" TargetMode="External" /><Relationship Id="rId868" Type="http://schemas.openxmlformats.org/officeDocument/2006/relationships/hyperlink" Target="https://twitter.com/_ashleymaria_/status/1150072034539515905" TargetMode="External" /><Relationship Id="rId869" Type="http://schemas.openxmlformats.org/officeDocument/2006/relationships/hyperlink" Target="https://twitter.com/_ashleymaria_/status/1150074992996114433" TargetMode="External" /><Relationship Id="rId870" Type="http://schemas.openxmlformats.org/officeDocument/2006/relationships/hyperlink" Target="https://twitter.com/_ashleymaria_/status/1150075760520126464" TargetMode="External" /><Relationship Id="rId871" Type="http://schemas.openxmlformats.org/officeDocument/2006/relationships/hyperlink" Target="https://twitter.com/_ashleymaria_/status/1150080235163017216" TargetMode="External" /><Relationship Id="rId872" Type="http://schemas.openxmlformats.org/officeDocument/2006/relationships/hyperlink" Target="https://twitter.com/_ashleymaria_/status/1150093602355175428" TargetMode="External" /><Relationship Id="rId873" Type="http://schemas.openxmlformats.org/officeDocument/2006/relationships/hyperlink" Target="https://twitter.com/_ashleymaria_/status/1150093847680245760" TargetMode="External" /><Relationship Id="rId874" Type="http://schemas.openxmlformats.org/officeDocument/2006/relationships/hyperlink" Target="https://twitter.com/_ashleymaria_/status/1150094140476145665" TargetMode="External" /><Relationship Id="rId875" Type="http://schemas.openxmlformats.org/officeDocument/2006/relationships/hyperlink" Target="https://twitter.com/_ashleymaria_/status/1150104316600082432" TargetMode="External" /><Relationship Id="rId876" Type="http://schemas.openxmlformats.org/officeDocument/2006/relationships/hyperlink" Target="https://twitter.com/_ashleymaria_/status/1150108737341919237" TargetMode="External" /><Relationship Id="rId877" Type="http://schemas.openxmlformats.org/officeDocument/2006/relationships/hyperlink" Target="https://twitter.com/_ashleymaria_/status/1150109825642258432" TargetMode="External" /><Relationship Id="rId878" Type="http://schemas.openxmlformats.org/officeDocument/2006/relationships/hyperlink" Target="https://twitter.com/_ashleymaria_/status/1150110779384958976" TargetMode="External" /><Relationship Id="rId879" Type="http://schemas.openxmlformats.org/officeDocument/2006/relationships/hyperlink" Target="https://twitter.com/_ashleymaria_/status/1150111596154372096" TargetMode="External" /><Relationship Id="rId880" Type="http://schemas.openxmlformats.org/officeDocument/2006/relationships/hyperlink" Target="https://twitter.com/_ashleymaria_/status/1150121755811430400" TargetMode="External" /><Relationship Id="rId881" Type="http://schemas.openxmlformats.org/officeDocument/2006/relationships/hyperlink" Target="https://twitter.com/_ashleymaria_/status/1150122810964135937" TargetMode="External" /><Relationship Id="rId882" Type="http://schemas.openxmlformats.org/officeDocument/2006/relationships/hyperlink" Target="https://twitter.com/_ashleymaria_/status/1150123210811289602" TargetMode="External" /><Relationship Id="rId883" Type="http://schemas.openxmlformats.org/officeDocument/2006/relationships/hyperlink" Target="https://twitter.com/_ashleymaria_/status/1150128767639195648" TargetMode="External" /><Relationship Id="rId884" Type="http://schemas.openxmlformats.org/officeDocument/2006/relationships/hyperlink" Target="https://twitter.com/_ashleymaria_/status/1150130331573526532" TargetMode="External" /><Relationship Id="rId885" Type="http://schemas.openxmlformats.org/officeDocument/2006/relationships/hyperlink" Target="https://twitter.com/_ashleymaria_/status/1150132259468566529" TargetMode="External" /><Relationship Id="rId886" Type="http://schemas.openxmlformats.org/officeDocument/2006/relationships/hyperlink" Target="https://twitter.com/_ashleymaria_/status/1150132584887853056" TargetMode="External" /><Relationship Id="rId887" Type="http://schemas.openxmlformats.org/officeDocument/2006/relationships/hyperlink" Target="https://twitter.com/clairetastic/status/1150157683871215616" TargetMode="External" /><Relationship Id="rId888" Type="http://schemas.openxmlformats.org/officeDocument/2006/relationships/hyperlink" Target="https://twitter.com/lala3369/status/1149385020286672896" TargetMode="External" /><Relationship Id="rId889" Type="http://schemas.openxmlformats.org/officeDocument/2006/relationships/hyperlink" Target="https://twitter.com/asiatique_19/status/1150162542750294016" TargetMode="External" /><Relationship Id="rId890" Type="http://schemas.openxmlformats.org/officeDocument/2006/relationships/hyperlink" Target="https://twitter.com/asiatique_19/status/1150162542750294016" TargetMode="External" /><Relationship Id="rId891" Type="http://schemas.openxmlformats.org/officeDocument/2006/relationships/hyperlink" Target="https://twitter.com/hollykategfe/status/1150163742182838274" TargetMode="External" /><Relationship Id="rId892" Type="http://schemas.openxmlformats.org/officeDocument/2006/relationships/hyperlink" Target="https://twitter.com/254mochacharlie/status/1150166150111608834" TargetMode="External" /><Relationship Id="rId893" Type="http://schemas.openxmlformats.org/officeDocument/2006/relationships/hyperlink" Target="https://twitter.com/mirandaloakley/status/1150145498797498368" TargetMode="External" /><Relationship Id="rId894" Type="http://schemas.openxmlformats.org/officeDocument/2006/relationships/hyperlink" Target="https://twitter.com/lovelikeelena/status/1150167232565129217" TargetMode="External" /><Relationship Id="rId895" Type="http://schemas.openxmlformats.org/officeDocument/2006/relationships/hyperlink" Target="https://twitter.com/ejauthentic/status/1150174485879934978" TargetMode="External" /><Relationship Id="rId896" Type="http://schemas.openxmlformats.org/officeDocument/2006/relationships/hyperlink" Target="https://twitter.com/xnvyx/status/1150175919295909888" TargetMode="External" /><Relationship Id="rId897" Type="http://schemas.openxmlformats.org/officeDocument/2006/relationships/hyperlink" Target="https://twitter.com/ioyg/status/1150180644036763648" TargetMode="External" /><Relationship Id="rId898" Type="http://schemas.openxmlformats.org/officeDocument/2006/relationships/hyperlink" Target="https://twitter.com/ioyg/status/1150180644036763648" TargetMode="External" /><Relationship Id="rId899" Type="http://schemas.openxmlformats.org/officeDocument/2006/relationships/hyperlink" Target="https://twitter.com/musiccitymel/status/1150186287770587136" TargetMode="External" /><Relationship Id="rId900" Type="http://schemas.openxmlformats.org/officeDocument/2006/relationships/hyperlink" Target="https://twitter.com/carmenspider/status/1150186661998989314" TargetMode="External" /><Relationship Id="rId901" Type="http://schemas.openxmlformats.org/officeDocument/2006/relationships/hyperlink" Target="https://twitter.com/amanda_mielke7/status/1150187416109690880" TargetMode="External" /><Relationship Id="rId902" Type="http://schemas.openxmlformats.org/officeDocument/2006/relationships/hyperlink" Target="https://twitter.com/notwhatchathink/status/1150192356286767109" TargetMode="External" /><Relationship Id="rId903" Type="http://schemas.openxmlformats.org/officeDocument/2006/relationships/hyperlink" Target="https://twitter.com/zanrene85/status/1150200220577423361" TargetMode="External" /><Relationship Id="rId904" Type="http://schemas.openxmlformats.org/officeDocument/2006/relationships/hyperlink" Target="https://twitter.com/mrs_tempa/status/1150204531042594816" TargetMode="External" /><Relationship Id="rId905" Type="http://schemas.openxmlformats.org/officeDocument/2006/relationships/hyperlink" Target="https://twitter.com/_oreyau/status/1150209915656572928" TargetMode="External" /><Relationship Id="rId906" Type="http://schemas.openxmlformats.org/officeDocument/2006/relationships/hyperlink" Target="https://twitter.com/supremeanita/status/1150211190183911431" TargetMode="External" /><Relationship Id="rId907" Type="http://schemas.openxmlformats.org/officeDocument/2006/relationships/hyperlink" Target="https://twitter.com/amberrjoyy/status/1150211215513272320" TargetMode="External" /><Relationship Id="rId908" Type="http://schemas.openxmlformats.org/officeDocument/2006/relationships/hyperlink" Target="https://twitter.com/sailorgainz18/status/1150147651213680640" TargetMode="External" /><Relationship Id="rId909" Type="http://schemas.openxmlformats.org/officeDocument/2006/relationships/hyperlink" Target="https://twitter.com/rashadheyward/status/1150210092542963717" TargetMode="External" /><Relationship Id="rId910" Type="http://schemas.openxmlformats.org/officeDocument/2006/relationships/hyperlink" Target="https://twitter.com/chl0bird/status/1150054890808459265" TargetMode="External" /><Relationship Id="rId911" Type="http://schemas.openxmlformats.org/officeDocument/2006/relationships/hyperlink" Target="https://twitter.com/rashadheyward/status/1150211433923301376" TargetMode="External" /><Relationship Id="rId912" Type="http://schemas.openxmlformats.org/officeDocument/2006/relationships/hyperlink" Target="https://twitter.com/rashadheyward/status/1150210092542963717" TargetMode="External" /><Relationship Id="rId913" Type="http://schemas.openxmlformats.org/officeDocument/2006/relationships/hyperlink" Target="https://twitter.com/rashadheyward/status/1150211433923301376" TargetMode="External" /><Relationship Id="rId914" Type="http://schemas.openxmlformats.org/officeDocument/2006/relationships/hyperlink" Target="https://twitter.com/clean4uth/status/1150214941015715840" TargetMode="External" /><Relationship Id="rId915" Type="http://schemas.openxmlformats.org/officeDocument/2006/relationships/hyperlink" Target="https://twitter.com/clean4uth/status/1150215308835205125" TargetMode="External" /><Relationship Id="rId916" Type="http://schemas.openxmlformats.org/officeDocument/2006/relationships/hyperlink" Target="https://twitter.com/joemungel1977/status/1150216255162519552" TargetMode="External" /><Relationship Id="rId917" Type="http://schemas.openxmlformats.org/officeDocument/2006/relationships/hyperlink" Target="https://twitter.com/amwinnie/status/1150219167792078848" TargetMode="External" /><Relationship Id="rId918" Type="http://schemas.openxmlformats.org/officeDocument/2006/relationships/hyperlink" Target="https://twitter.com/foxienow/status/1150220486057627648" TargetMode="External" /><Relationship Id="rId919" Type="http://schemas.openxmlformats.org/officeDocument/2006/relationships/hyperlink" Target="https://twitter.com/melyndakay/status/1150221372251152386" TargetMode="External" /><Relationship Id="rId920" Type="http://schemas.openxmlformats.org/officeDocument/2006/relationships/hyperlink" Target="https://twitter.com/stefveronicaaa/status/1149813772225302529" TargetMode="External" /><Relationship Id="rId921" Type="http://schemas.openxmlformats.org/officeDocument/2006/relationships/hyperlink" Target="https://twitter.com/stefveronicaaa/status/1149813853384871937" TargetMode="External" /><Relationship Id="rId922" Type="http://schemas.openxmlformats.org/officeDocument/2006/relationships/hyperlink" Target="https://twitter.com/stefveronicaaa/status/1150221647246430208" TargetMode="External" /><Relationship Id="rId923" Type="http://schemas.openxmlformats.org/officeDocument/2006/relationships/hyperlink" Target="https://twitter.com/skinnydiva/status/1150222062503550978" TargetMode="External" /><Relationship Id="rId924" Type="http://schemas.openxmlformats.org/officeDocument/2006/relationships/hyperlink" Target="https://twitter.com/whoa_nelly1016/status/1150157998557421568" TargetMode="External" /><Relationship Id="rId925" Type="http://schemas.openxmlformats.org/officeDocument/2006/relationships/hyperlink" Target="https://twitter.com/whoa_nelly1016/status/1150222559880896519" TargetMode="External" /><Relationship Id="rId926" Type="http://schemas.openxmlformats.org/officeDocument/2006/relationships/hyperlink" Target="https://twitter.com/0hbetave/status/1150151649681432577" TargetMode="External" /><Relationship Id="rId927" Type="http://schemas.openxmlformats.org/officeDocument/2006/relationships/hyperlink" Target="https://twitter.com/0hbetave/status/1150198578020835328" TargetMode="External" /><Relationship Id="rId928" Type="http://schemas.openxmlformats.org/officeDocument/2006/relationships/hyperlink" Target="https://twitter.com/0hbetave/status/1150222220062539776" TargetMode="External" /><Relationship Id="rId929" Type="http://schemas.openxmlformats.org/officeDocument/2006/relationships/hyperlink" Target="https://twitter.com/0hbetave/status/1150223366772707333" TargetMode="External" /><Relationship Id="rId930" Type="http://schemas.openxmlformats.org/officeDocument/2006/relationships/hyperlink" Target="https://twitter.com/abrahamswee/status/1150225996492279809" TargetMode="External" /><Relationship Id="rId931" Type="http://schemas.openxmlformats.org/officeDocument/2006/relationships/hyperlink" Target="https://twitter.com/xochantelle___/status/1150223893438881794" TargetMode="External" /><Relationship Id="rId932" Type="http://schemas.openxmlformats.org/officeDocument/2006/relationships/hyperlink" Target="https://twitter.com/xochantelle___/status/1150227628525330432" TargetMode="External" /><Relationship Id="rId933" Type="http://schemas.openxmlformats.org/officeDocument/2006/relationships/hyperlink" Target="https://twitter.com/htowntreasure/status/1150160724817301505" TargetMode="External" /><Relationship Id="rId934" Type="http://schemas.openxmlformats.org/officeDocument/2006/relationships/hyperlink" Target="https://twitter.com/htowntreasure/status/1150182320156086272" TargetMode="External" /><Relationship Id="rId935" Type="http://schemas.openxmlformats.org/officeDocument/2006/relationships/hyperlink" Target="https://twitter.com/htowntreasure/status/1150228542946467841" TargetMode="External" /><Relationship Id="rId936" Type="http://schemas.openxmlformats.org/officeDocument/2006/relationships/hyperlink" Target="https://twitter.com/atari_jones/status/1150134179620954112" TargetMode="External" /><Relationship Id="rId937" Type="http://schemas.openxmlformats.org/officeDocument/2006/relationships/hyperlink" Target="https://twitter.com/zoee_tamara/status/954677501242036225" TargetMode="External" /><Relationship Id="rId938" Type="http://schemas.openxmlformats.org/officeDocument/2006/relationships/hyperlink" Target="https://twitter.com/zoee_tamara/status/1150230228565811200" TargetMode="External" /><Relationship Id="rId939" Type="http://schemas.openxmlformats.org/officeDocument/2006/relationships/hyperlink" Target="https://twitter.com/zoee_tamara/status/1150230228565811200" TargetMode="External" /><Relationship Id="rId940" Type="http://schemas.openxmlformats.org/officeDocument/2006/relationships/hyperlink" Target="https://twitter.com/rvt01/status/1150237987042746368" TargetMode="External" /><Relationship Id="rId941" Type="http://schemas.openxmlformats.org/officeDocument/2006/relationships/hyperlink" Target="https://twitter.com/kierstincheer/status/1150238444397969408" TargetMode="External" /><Relationship Id="rId942" Type="http://schemas.openxmlformats.org/officeDocument/2006/relationships/hyperlink" Target="https://twitter.com/briandannelly/status/1150204198451122176" TargetMode="External" /><Relationship Id="rId943" Type="http://schemas.openxmlformats.org/officeDocument/2006/relationships/hyperlink" Target="https://twitter.com/ilovequeenb/status/1150239450275954688" TargetMode="External" /><Relationship Id="rId944" Type="http://schemas.openxmlformats.org/officeDocument/2006/relationships/hyperlink" Target="https://twitter.com/ilovequeenb/status/1149542132555771904" TargetMode="External" /><Relationship Id="rId945" Type="http://schemas.openxmlformats.org/officeDocument/2006/relationships/hyperlink" Target="https://twitter.com/sincerelygrlmil/status/1150239348790583296" TargetMode="External" /><Relationship Id="rId946" Type="http://schemas.openxmlformats.org/officeDocument/2006/relationships/hyperlink" Target="https://twitter.com/sincerelygrlmil/status/1150239507884777472" TargetMode="External" /><Relationship Id="rId947" Type="http://schemas.openxmlformats.org/officeDocument/2006/relationships/hyperlink" Target="https://twitter.com/jredrod82/status/1150241058103668736" TargetMode="External" /><Relationship Id="rId948" Type="http://schemas.openxmlformats.org/officeDocument/2006/relationships/hyperlink" Target="https://twitter.com/jaemyers18/status/1150263313051164672" TargetMode="External" /><Relationship Id="rId949" Type="http://schemas.openxmlformats.org/officeDocument/2006/relationships/hyperlink" Target="https://twitter.com/jaemyers18/status/1150264352605425665" TargetMode="External" /><Relationship Id="rId950" Type="http://schemas.openxmlformats.org/officeDocument/2006/relationships/hyperlink" Target="https://twitter.com/dawanahug/status/1150240290806140928" TargetMode="External" /><Relationship Id="rId951" Type="http://schemas.openxmlformats.org/officeDocument/2006/relationships/hyperlink" Target="https://twitter.com/dawanahug/status/1150264866046971904" TargetMode="External" /><Relationship Id="rId952" Type="http://schemas.openxmlformats.org/officeDocument/2006/relationships/hyperlink" Target="https://twitter.com/dawanahug/status/1150163137171283968" TargetMode="External" /><Relationship Id="rId953" Type="http://schemas.openxmlformats.org/officeDocument/2006/relationships/hyperlink" Target="https://twitter.com/dawanahug/status/1150240290806140928" TargetMode="External" /><Relationship Id="rId954" Type="http://schemas.openxmlformats.org/officeDocument/2006/relationships/hyperlink" Target="https://twitter.com/dawanahug/status/1150262880375365632" TargetMode="External" /><Relationship Id="rId955" Type="http://schemas.openxmlformats.org/officeDocument/2006/relationships/hyperlink" Target="https://twitter.com/dawanahug/status/1150263538709147648" TargetMode="External" /><Relationship Id="rId956" Type="http://schemas.openxmlformats.org/officeDocument/2006/relationships/hyperlink" Target="https://twitter.com/dawanahug/status/1150264866046971904" TargetMode="External" /><Relationship Id="rId957" Type="http://schemas.openxmlformats.org/officeDocument/2006/relationships/hyperlink" Target="https://twitter.com/sunshine_831/status/1150265368461664256" TargetMode="External" /><Relationship Id="rId958" Type="http://schemas.openxmlformats.org/officeDocument/2006/relationships/hyperlink" Target="https://twitter.com/jazizq/status/1150273418920697856" TargetMode="External" /><Relationship Id="rId959" Type="http://schemas.openxmlformats.org/officeDocument/2006/relationships/hyperlink" Target="https://twitter.com/jazizq/status/1150273643659878400" TargetMode="External" /><Relationship Id="rId960" Type="http://schemas.openxmlformats.org/officeDocument/2006/relationships/hyperlink" Target="https://twitter.com/yaameaan/status/1150278481550467072" TargetMode="External" /><Relationship Id="rId961" Type="http://schemas.openxmlformats.org/officeDocument/2006/relationships/hyperlink" Target="https://twitter.com/mightyduckz_/status/1150279882351554560" TargetMode="External" /><Relationship Id="rId962" Type="http://schemas.openxmlformats.org/officeDocument/2006/relationships/hyperlink" Target="https://twitter.com/cam1ine/status/1150293290153066496" TargetMode="External" /><Relationship Id="rId963" Type="http://schemas.openxmlformats.org/officeDocument/2006/relationships/hyperlink" Target="https://twitter.com/adoringlib/status/1150301598574268416" TargetMode="External" /><Relationship Id="rId964" Type="http://schemas.openxmlformats.org/officeDocument/2006/relationships/hyperlink" Target="https://twitter.com/thiskg/status/1150303988744482816" TargetMode="External" /><Relationship Id="rId965" Type="http://schemas.openxmlformats.org/officeDocument/2006/relationships/hyperlink" Target="https://twitter.com/shedonavan/status/1150305858812878848" TargetMode="External" /><Relationship Id="rId966" Type="http://schemas.openxmlformats.org/officeDocument/2006/relationships/hyperlink" Target="https://twitter.com/natertaters59/status/1150309326642274304" TargetMode="External" /><Relationship Id="rId967" Type="http://schemas.openxmlformats.org/officeDocument/2006/relationships/hyperlink" Target="https://twitter.com/hellcat7391/status/1150311053508485120" TargetMode="External" /><Relationship Id="rId968" Type="http://schemas.openxmlformats.org/officeDocument/2006/relationships/hyperlink" Target="https://twitter.com/izzyy_n/status/1150321436994629633" TargetMode="External" /><Relationship Id="rId969" Type="http://schemas.openxmlformats.org/officeDocument/2006/relationships/hyperlink" Target="https://twitter.com/rainbowlover25/status/1150240526085644289" TargetMode="External" /><Relationship Id="rId970" Type="http://schemas.openxmlformats.org/officeDocument/2006/relationships/hyperlink" Target="https://twitter.com/rainbowlover25/status/1150326071658778624" TargetMode="External" /><Relationship Id="rId971" Type="http://schemas.openxmlformats.org/officeDocument/2006/relationships/hyperlink" Target="https://twitter.com/topnotchc_/status/1150327969501634560" TargetMode="External" /><Relationship Id="rId972" Type="http://schemas.openxmlformats.org/officeDocument/2006/relationships/hyperlink" Target="https://twitter.com/x0sunshine/status/1150342847955996672" TargetMode="External" /><Relationship Id="rId973" Type="http://schemas.openxmlformats.org/officeDocument/2006/relationships/hyperlink" Target="https://twitter.com/lawyergal1908/status/1150347705841045504" TargetMode="External" /><Relationship Id="rId974" Type="http://schemas.openxmlformats.org/officeDocument/2006/relationships/hyperlink" Target="https://twitter.com/jadajay79/status/1150214772828397574" TargetMode="External" /><Relationship Id="rId975" Type="http://schemas.openxmlformats.org/officeDocument/2006/relationships/hyperlink" Target="https://twitter.com/jadajay79/status/1150199678622994432" TargetMode="External" /><Relationship Id="rId976" Type="http://schemas.openxmlformats.org/officeDocument/2006/relationships/hyperlink" Target="https://twitter.com/jadajay79/status/1150214772828397574" TargetMode="External" /><Relationship Id="rId977" Type="http://schemas.openxmlformats.org/officeDocument/2006/relationships/hyperlink" Target="https://twitter.com/jadajay79/status/1150349983654260741" TargetMode="External" /><Relationship Id="rId978" Type="http://schemas.openxmlformats.org/officeDocument/2006/relationships/hyperlink" Target="https://twitter.com/poshbash_/status/1150358934751985664" TargetMode="External" /><Relationship Id="rId979" Type="http://schemas.openxmlformats.org/officeDocument/2006/relationships/hyperlink" Target="https://twitter.com/theupsidess/status/1150366864884809729" TargetMode="External" /><Relationship Id="rId980" Type="http://schemas.openxmlformats.org/officeDocument/2006/relationships/hyperlink" Target="https://twitter.com/scottgruenwald/status/1150376724640649217" TargetMode="External" /><Relationship Id="rId981" Type="http://schemas.openxmlformats.org/officeDocument/2006/relationships/hyperlink" Target="https://twitter.com/mr_218/status/1150382947419267073" TargetMode="External" /><Relationship Id="rId982" Type="http://schemas.openxmlformats.org/officeDocument/2006/relationships/hyperlink" Target="https://twitter.com/jo2u/status/1150385234090876928" TargetMode="External" /><Relationship Id="rId983" Type="http://schemas.openxmlformats.org/officeDocument/2006/relationships/hyperlink" Target="https://twitter.com/bangbangoregous/status/1150391024579219457" TargetMode="External" /><Relationship Id="rId984" Type="http://schemas.openxmlformats.org/officeDocument/2006/relationships/hyperlink" Target="https://twitter.com/bangbangoregous/status/1150393908775608320" TargetMode="External" /><Relationship Id="rId985" Type="http://schemas.openxmlformats.org/officeDocument/2006/relationships/hyperlink" Target="https://twitter.com/stephenfax/status/1150398940396892160" TargetMode="External" /><Relationship Id="rId986" Type="http://schemas.openxmlformats.org/officeDocument/2006/relationships/hyperlink" Target="https://twitter.com/stephenfax/status/1150398940396892160" TargetMode="External" /><Relationship Id="rId987" Type="http://schemas.openxmlformats.org/officeDocument/2006/relationships/hyperlink" Target="https://twitter.com/stephenfax/status/1150398940396892160" TargetMode="External" /><Relationship Id="rId988" Type="http://schemas.openxmlformats.org/officeDocument/2006/relationships/hyperlink" Target="https://twitter.com/stephenfax/status/1150398940396892160" TargetMode="External" /><Relationship Id="rId989" Type="http://schemas.openxmlformats.org/officeDocument/2006/relationships/hyperlink" Target="https://twitter.com/hartwigschafer/status/1091097188770463744" TargetMode="External" /><Relationship Id="rId990" Type="http://schemas.openxmlformats.org/officeDocument/2006/relationships/hyperlink" Target="https://twitter.com/hartwigschafer/status/1091097188770463744" TargetMode="External" /><Relationship Id="rId991" Type="http://schemas.openxmlformats.org/officeDocument/2006/relationships/hyperlink" Target="https://twitter.com/pramodkadam6740/status/1150425063692230661" TargetMode="External" /><Relationship Id="rId992" Type="http://schemas.openxmlformats.org/officeDocument/2006/relationships/hyperlink" Target="https://twitter.com/pramodkadam6740/status/1150425063692230661" TargetMode="External" /><Relationship Id="rId993" Type="http://schemas.openxmlformats.org/officeDocument/2006/relationships/hyperlink" Target="https://twitter.com/pramodkadam6740/status/1150425063692230661" TargetMode="External" /><Relationship Id="rId994" Type="http://schemas.openxmlformats.org/officeDocument/2006/relationships/hyperlink" Target="https://twitter.com/reecyru/status/1150425505054765056" TargetMode="External" /><Relationship Id="rId995" Type="http://schemas.openxmlformats.org/officeDocument/2006/relationships/hyperlink" Target="https://twitter.com/caio_fellps/status/1150433150260191233" TargetMode="External" /><Relationship Id="rId996" Type="http://schemas.openxmlformats.org/officeDocument/2006/relationships/hyperlink" Target="https://twitter.com/rebjefwill_j/status/1150433398319529984" TargetMode="External" /><Relationship Id="rId997" Type="http://schemas.openxmlformats.org/officeDocument/2006/relationships/hyperlink" Target="https://twitter.com/bob007me/status/1150416027748130818" TargetMode="External" /><Relationship Id="rId998" Type="http://schemas.openxmlformats.org/officeDocument/2006/relationships/hyperlink" Target="https://twitter.com/bob007me/status/1150416027748130818" TargetMode="External" /><Relationship Id="rId999" Type="http://schemas.openxmlformats.org/officeDocument/2006/relationships/hyperlink" Target="https://twitter.com/bob007me/status/1150437577004113925" TargetMode="External" /><Relationship Id="rId1000" Type="http://schemas.openxmlformats.org/officeDocument/2006/relationships/hyperlink" Target="https://twitter.com/bob007me/status/1150437577004113925" TargetMode="External" /><Relationship Id="rId1001" Type="http://schemas.openxmlformats.org/officeDocument/2006/relationships/hyperlink" Target="https://twitter.com/faux_naturale/status/1150440783276851200" TargetMode="External" /><Relationship Id="rId1002" Type="http://schemas.openxmlformats.org/officeDocument/2006/relationships/hyperlink" Target="https://twitter.com/bellaandthecity/status/1150455633172451330" TargetMode="External" /><Relationship Id="rId1003" Type="http://schemas.openxmlformats.org/officeDocument/2006/relationships/hyperlink" Target="https://twitter.com/ilikesnacks4/status/1148269195064422401" TargetMode="External" /><Relationship Id="rId1004" Type="http://schemas.openxmlformats.org/officeDocument/2006/relationships/hyperlink" Target="https://twitter.com/yo_datd_ray/status/1150464772393132035" TargetMode="External" /><Relationship Id="rId1005" Type="http://schemas.openxmlformats.org/officeDocument/2006/relationships/hyperlink" Target="https://twitter.com/yo_datd_ray/status/1150199239781298176" TargetMode="External" /><Relationship Id="rId1006" Type="http://schemas.openxmlformats.org/officeDocument/2006/relationships/hyperlink" Target="https://twitter.com/yo_datd_ray/status/1150464475369267200" TargetMode="External" /><Relationship Id="rId1007" Type="http://schemas.openxmlformats.org/officeDocument/2006/relationships/hyperlink" Target="https://twitter.com/hill_gonzz/status/1150466193029029890" TargetMode="External" /><Relationship Id="rId1008" Type="http://schemas.openxmlformats.org/officeDocument/2006/relationships/hyperlink" Target="https://twitter.com/kryztyna_de_vil/status/1150467460228947970" TargetMode="External" /><Relationship Id="rId1009" Type="http://schemas.openxmlformats.org/officeDocument/2006/relationships/hyperlink" Target="https://twitter.com/luvaries23/status/1150471415105294336" TargetMode="External" /><Relationship Id="rId1010" Type="http://schemas.openxmlformats.org/officeDocument/2006/relationships/hyperlink" Target="https://twitter.com/ibodyybitches/status/1150476899937923073" TargetMode="External" /><Relationship Id="rId1011" Type="http://schemas.openxmlformats.org/officeDocument/2006/relationships/hyperlink" Target="https://twitter.com/memej99/status/1150477925097062401" TargetMode="External" /><Relationship Id="rId1012" Type="http://schemas.openxmlformats.org/officeDocument/2006/relationships/hyperlink" Target="https://twitter.com/mrbpatkins/status/1150491938786877452" TargetMode="External" /><Relationship Id="rId1013" Type="http://schemas.openxmlformats.org/officeDocument/2006/relationships/hyperlink" Target="https://twitter.com/northeastadvgrl/status/1150495359577120768" TargetMode="External" /><Relationship Id="rId1014" Type="http://schemas.openxmlformats.org/officeDocument/2006/relationships/hyperlink" Target="https://twitter.com/jennife11698819/status/1150501275366072320" TargetMode="External" /><Relationship Id="rId1015" Type="http://schemas.openxmlformats.org/officeDocument/2006/relationships/hyperlink" Target="https://twitter.com/zada_chavez2/status/1150501118654291968" TargetMode="External" /><Relationship Id="rId1016" Type="http://schemas.openxmlformats.org/officeDocument/2006/relationships/hyperlink" Target="https://twitter.com/love_ya306/status/1150501333574701056" TargetMode="External" /><Relationship Id="rId1017" Type="http://schemas.openxmlformats.org/officeDocument/2006/relationships/hyperlink" Target="https://twitter.com/bonganigiraffe/status/1150503499223973890" TargetMode="External" /><Relationship Id="rId1018" Type="http://schemas.openxmlformats.org/officeDocument/2006/relationships/hyperlink" Target="https://twitter.com/asianclock/status/1150506215518146560" TargetMode="External" /><Relationship Id="rId1019" Type="http://schemas.openxmlformats.org/officeDocument/2006/relationships/hyperlink" Target="https://twitter.com/dwarteee/status/1150509490652848128" TargetMode="External" /><Relationship Id="rId1020" Type="http://schemas.openxmlformats.org/officeDocument/2006/relationships/hyperlink" Target="https://twitter.com/lifeisbellarke/status/1150509753216458755" TargetMode="External" /><Relationship Id="rId1021" Type="http://schemas.openxmlformats.org/officeDocument/2006/relationships/hyperlink" Target="https://twitter.com/jasmnsnt/status/1150494153966534656" TargetMode="External" /><Relationship Id="rId1022" Type="http://schemas.openxmlformats.org/officeDocument/2006/relationships/hyperlink" Target="https://twitter.com/jasmnsnt/status/1150511435119812608" TargetMode="External" /><Relationship Id="rId1023" Type="http://schemas.openxmlformats.org/officeDocument/2006/relationships/hyperlink" Target="https://twitter.com/joannesconcerts/status/1150514661948833793" TargetMode="External" /><Relationship Id="rId1024" Type="http://schemas.openxmlformats.org/officeDocument/2006/relationships/hyperlink" Target="https://twitter.com/spivey_90/status/1150514766793904129" TargetMode="External" /><Relationship Id="rId1025" Type="http://schemas.openxmlformats.org/officeDocument/2006/relationships/hyperlink" Target="https://twitter.com/twiggy_slim/status/1150353066853588994" TargetMode="External" /><Relationship Id="rId1026" Type="http://schemas.openxmlformats.org/officeDocument/2006/relationships/hyperlink" Target="https://twitter.com/twiggy_slim/status/1150515196915527680" TargetMode="External" /><Relationship Id="rId1027" Type="http://schemas.openxmlformats.org/officeDocument/2006/relationships/hyperlink" Target="https://twitter.com/sf_jenn/status/1150518023897268224" TargetMode="External" /><Relationship Id="rId1028" Type="http://schemas.openxmlformats.org/officeDocument/2006/relationships/hyperlink" Target="https://twitter.com/dmbkspc/status/1150534260748640256" TargetMode="External" /><Relationship Id="rId1029" Type="http://schemas.openxmlformats.org/officeDocument/2006/relationships/hyperlink" Target="https://twitter.com/rbiddle1/status/1150534373315350530" TargetMode="External" /><Relationship Id="rId1030" Type="http://schemas.openxmlformats.org/officeDocument/2006/relationships/hyperlink" Target="https://twitter.com/rbiddle1/status/1150534373315350530" TargetMode="External" /><Relationship Id="rId1031" Type="http://schemas.openxmlformats.org/officeDocument/2006/relationships/hyperlink" Target="https://twitter.com/thedeans_list/status/1150123171523321856" TargetMode="External" /><Relationship Id="rId1032" Type="http://schemas.openxmlformats.org/officeDocument/2006/relationships/hyperlink" Target="https://twitter.com/thedeans_list/status/1150502598623014912" TargetMode="External" /><Relationship Id="rId1033" Type="http://schemas.openxmlformats.org/officeDocument/2006/relationships/hyperlink" Target="https://twitter.com/thedeans_list/status/1150534758860038144" TargetMode="External" /><Relationship Id="rId1034" Type="http://schemas.openxmlformats.org/officeDocument/2006/relationships/hyperlink" Target="https://twitter.com/mandapandaaf/status/1150534761615712256" TargetMode="External" /><Relationship Id="rId1035" Type="http://schemas.openxmlformats.org/officeDocument/2006/relationships/hyperlink" Target="https://twitter.com/thedauntingnerd/status/1148378227821469696" TargetMode="External" /><Relationship Id="rId1036" Type="http://schemas.openxmlformats.org/officeDocument/2006/relationships/hyperlink" Target="https://twitter.com/sophiiacamii/status/1150531046087303173" TargetMode="External" /><Relationship Id="rId1037" Type="http://schemas.openxmlformats.org/officeDocument/2006/relationships/hyperlink" Target="https://twitter.com/sophiiacamii/status/1150530870807281664" TargetMode="External" /><Relationship Id="rId1038" Type="http://schemas.openxmlformats.org/officeDocument/2006/relationships/hyperlink" Target="https://twitter.com/sophiiacamii/status/1150535855121059840" TargetMode="External" /><Relationship Id="rId1039" Type="http://schemas.openxmlformats.org/officeDocument/2006/relationships/hyperlink" Target="https://twitter.com/obeyamadeus/status/1150539520728805376" TargetMode="External" /><Relationship Id="rId1040" Type="http://schemas.openxmlformats.org/officeDocument/2006/relationships/hyperlink" Target="https://twitter.com/leesalove/status/1150539717223469056" TargetMode="External" /><Relationship Id="rId1041" Type="http://schemas.openxmlformats.org/officeDocument/2006/relationships/hyperlink" Target="https://twitter.com/dancinggsw/status/1150541030980276225" TargetMode="External" /><Relationship Id="rId1042" Type="http://schemas.openxmlformats.org/officeDocument/2006/relationships/hyperlink" Target="https://twitter.com/heavenlynurse18/status/1150542738632466432" TargetMode="External" /><Relationship Id="rId1043" Type="http://schemas.openxmlformats.org/officeDocument/2006/relationships/hyperlink" Target="https://twitter.com/allhailnaki/status/1150548307279847424" TargetMode="External" /><Relationship Id="rId1044" Type="http://schemas.openxmlformats.org/officeDocument/2006/relationships/hyperlink" Target="https://twitter.com/allhailnaki/status/1150549421706424321" TargetMode="External" /><Relationship Id="rId1045" Type="http://schemas.openxmlformats.org/officeDocument/2006/relationships/hyperlink" Target="https://twitter.com/controlcabeiio/status/1150550081273311232" TargetMode="External" /><Relationship Id="rId1046" Type="http://schemas.openxmlformats.org/officeDocument/2006/relationships/hyperlink" Target="https://twitter.com/controlcabeiio/status/1150550081273311232" TargetMode="External" /><Relationship Id="rId1047" Type="http://schemas.openxmlformats.org/officeDocument/2006/relationships/hyperlink" Target="https://twitter.com/whyme8488/status/1150555024017285120" TargetMode="External" /><Relationship Id="rId1048" Type="http://schemas.openxmlformats.org/officeDocument/2006/relationships/hyperlink" Target="https://twitter.com/itsjohnnydee/status/1150561163987603456" TargetMode="External" /><Relationship Id="rId1049" Type="http://schemas.openxmlformats.org/officeDocument/2006/relationships/hyperlink" Target="https://twitter.com/topnotchlady06/status/1150563131866976258" TargetMode="External" /><Relationship Id="rId1050" Type="http://schemas.openxmlformats.org/officeDocument/2006/relationships/hyperlink" Target="https://twitter.com/nnaynattirb/status/1150562148478853125" TargetMode="External" /><Relationship Id="rId1051" Type="http://schemas.openxmlformats.org/officeDocument/2006/relationships/hyperlink" Target="https://twitter.com/nnaynattirb/status/1150563637171544064" TargetMode="External" /><Relationship Id="rId1052" Type="http://schemas.openxmlformats.org/officeDocument/2006/relationships/hyperlink" Target="https://twitter.com/torilovesyoouu/status/1150563746378637313" TargetMode="External" /><Relationship Id="rId1053" Type="http://schemas.openxmlformats.org/officeDocument/2006/relationships/hyperlink" Target="https://twitter.com/goochambers/status/1150565669181804544" TargetMode="External" /><Relationship Id="rId1054" Type="http://schemas.openxmlformats.org/officeDocument/2006/relationships/hyperlink" Target="https://twitter.com/kissmydopexoxo/status/1150573256660979712" TargetMode="External" /><Relationship Id="rId1055" Type="http://schemas.openxmlformats.org/officeDocument/2006/relationships/hyperlink" Target="https://twitter.com/lovin_lamyrah/status/1150574610313859073" TargetMode="External" /><Relationship Id="rId1056" Type="http://schemas.openxmlformats.org/officeDocument/2006/relationships/hyperlink" Target="https://twitter.com/tv2488/status/1150575068076027904" TargetMode="External" /><Relationship Id="rId1057" Type="http://schemas.openxmlformats.org/officeDocument/2006/relationships/hyperlink" Target="https://twitter.com/iamkingbeech/status/1150423617693462528" TargetMode="External" /><Relationship Id="rId1058" Type="http://schemas.openxmlformats.org/officeDocument/2006/relationships/hyperlink" Target="https://twitter.com/iamkingbeech/status/1150577696776364033" TargetMode="External" /><Relationship Id="rId1059" Type="http://schemas.openxmlformats.org/officeDocument/2006/relationships/hyperlink" Target="https://twitter.com/_petagayle/status/1149522863533092865" TargetMode="External" /><Relationship Id="rId1060" Type="http://schemas.openxmlformats.org/officeDocument/2006/relationships/hyperlink" Target="https://twitter.com/_petagayle/status/1149523230459195393" TargetMode="External" /><Relationship Id="rId1061" Type="http://schemas.openxmlformats.org/officeDocument/2006/relationships/hyperlink" Target="https://twitter.com/_petagayle/status/1149523820069343232" TargetMode="External" /><Relationship Id="rId1062" Type="http://schemas.openxmlformats.org/officeDocument/2006/relationships/hyperlink" Target="https://twitter.com/_petagayle/status/1149526607175942146" TargetMode="External" /><Relationship Id="rId1063" Type="http://schemas.openxmlformats.org/officeDocument/2006/relationships/hyperlink" Target="https://twitter.com/_petagayle/status/1149529280235237377" TargetMode="External" /><Relationship Id="rId1064" Type="http://schemas.openxmlformats.org/officeDocument/2006/relationships/hyperlink" Target="https://twitter.com/_petagayle/status/1149530081582206977" TargetMode="External" /><Relationship Id="rId1065" Type="http://schemas.openxmlformats.org/officeDocument/2006/relationships/hyperlink" Target="https://twitter.com/_petagayle/status/1149533226555207681" TargetMode="External" /><Relationship Id="rId1066" Type="http://schemas.openxmlformats.org/officeDocument/2006/relationships/hyperlink" Target="https://twitter.com/_petagayle/status/1149533755180085251" TargetMode="External" /><Relationship Id="rId1067" Type="http://schemas.openxmlformats.org/officeDocument/2006/relationships/hyperlink" Target="https://twitter.com/_petagayle/status/1149534509479550976" TargetMode="External" /><Relationship Id="rId1068" Type="http://schemas.openxmlformats.org/officeDocument/2006/relationships/hyperlink" Target="https://twitter.com/_petagayle/status/1149535146070040576" TargetMode="External" /><Relationship Id="rId1069" Type="http://schemas.openxmlformats.org/officeDocument/2006/relationships/hyperlink" Target="https://twitter.com/_petagayle/status/1149535543501344768" TargetMode="External" /><Relationship Id="rId1070" Type="http://schemas.openxmlformats.org/officeDocument/2006/relationships/hyperlink" Target="https://twitter.com/_petagayle/status/1149536577745326082" TargetMode="External" /><Relationship Id="rId1071" Type="http://schemas.openxmlformats.org/officeDocument/2006/relationships/hyperlink" Target="https://twitter.com/_petagayle/status/1149538202224476168" TargetMode="External" /><Relationship Id="rId1072" Type="http://schemas.openxmlformats.org/officeDocument/2006/relationships/hyperlink" Target="https://twitter.com/_petagayle/status/1149539571853451264" TargetMode="External" /><Relationship Id="rId1073" Type="http://schemas.openxmlformats.org/officeDocument/2006/relationships/hyperlink" Target="https://twitter.com/_petagayle/status/1149650198534094851" TargetMode="External" /><Relationship Id="rId1074" Type="http://schemas.openxmlformats.org/officeDocument/2006/relationships/hyperlink" Target="https://twitter.com/_petagayle/status/1149652820498341894" TargetMode="External" /><Relationship Id="rId1075" Type="http://schemas.openxmlformats.org/officeDocument/2006/relationships/hyperlink" Target="https://twitter.com/_petagayle/status/1149653714124210176" TargetMode="External" /><Relationship Id="rId1076" Type="http://schemas.openxmlformats.org/officeDocument/2006/relationships/hyperlink" Target="https://twitter.com/_petagayle/status/1149654050591240192" TargetMode="External" /><Relationship Id="rId1077" Type="http://schemas.openxmlformats.org/officeDocument/2006/relationships/hyperlink" Target="https://twitter.com/_petagayle/status/1149655358568144896" TargetMode="External" /><Relationship Id="rId1078" Type="http://schemas.openxmlformats.org/officeDocument/2006/relationships/hyperlink" Target="https://twitter.com/_petagayle/status/1149655556182773762" TargetMode="External" /><Relationship Id="rId1079" Type="http://schemas.openxmlformats.org/officeDocument/2006/relationships/hyperlink" Target="https://twitter.com/_petagayle/status/1149656395735715840" TargetMode="External" /><Relationship Id="rId1080" Type="http://schemas.openxmlformats.org/officeDocument/2006/relationships/hyperlink" Target="https://twitter.com/_petagayle/status/1149657513584762882" TargetMode="External" /><Relationship Id="rId1081" Type="http://schemas.openxmlformats.org/officeDocument/2006/relationships/hyperlink" Target="https://twitter.com/_petagayle/status/1149658769795633152" TargetMode="External" /><Relationship Id="rId1082" Type="http://schemas.openxmlformats.org/officeDocument/2006/relationships/hyperlink" Target="https://twitter.com/_petagayle/status/1149659898508005376" TargetMode="External" /><Relationship Id="rId1083" Type="http://schemas.openxmlformats.org/officeDocument/2006/relationships/hyperlink" Target="https://twitter.com/_petagayle/status/1149664022897164289" TargetMode="External" /><Relationship Id="rId1084" Type="http://schemas.openxmlformats.org/officeDocument/2006/relationships/hyperlink" Target="https://twitter.com/_petagayle/status/1149665285827248129" TargetMode="External" /><Relationship Id="rId1085" Type="http://schemas.openxmlformats.org/officeDocument/2006/relationships/hyperlink" Target="https://twitter.com/_petagayle/status/1149666662813016065" TargetMode="External" /><Relationship Id="rId1086" Type="http://schemas.openxmlformats.org/officeDocument/2006/relationships/hyperlink" Target="https://twitter.com/_petagayle/status/1149668240060063744" TargetMode="External" /><Relationship Id="rId1087" Type="http://schemas.openxmlformats.org/officeDocument/2006/relationships/hyperlink" Target="https://twitter.com/_petagayle/status/1149669266700099584" TargetMode="External" /><Relationship Id="rId1088" Type="http://schemas.openxmlformats.org/officeDocument/2006/relationships/hyperlink" Target="https://twitter.com/_petagayle/status/1149669896088952832" TargetMode="External" /><Relationship Id="rId1089" Type="http://schemas.openxmlformats.org/officeDocument/2006/relationships/hyperlink" Target="https://twitter.com/_petagayle/status/1149673177712189441" TargetMode="External" /><Relationship Id="rId1090" Type="http://schemas.openxmlformats.org/officeDocument/2006/relationships/hyperlink" Target="https://twitter.com/_petagayle/status/1149673950751969281" TargetMode="External" /><Relationship Id="rId1091" Type="http://schemas.openxmlformats.org/officeDocument/2006/relationships/hyperlink" Target="https://twitter.com/_petagayle/status/1149675968237207552" TargetMode="External" /><Relationship Id="rId1092" Type="http://schemas.openxmlformats.org/officeDocument/2006/relationships/hyperlink" Target="https://twitter.com/_petagayle/status/1149676561794134017" TargetMode="External" /><Relationship Id="rId1093" Type="http://schemas.openxmlformats.org/officeDocument/2006/relationships/hyperlink" Target="https://twitter.com/_petagayle/status/1149677422914220032" TargetMode="External" /><Relationship Id="rId1094" Type="http://schemas.openxmlformats.org/officeDocument/2006/relationships/hyperlink" Target="https://twitter.com/_petagayle/status/1149678465119129601" TargetMode="External" /><Relationship Id="rId1095" Type="http://schemas.openxmlformats.org/officeDocument/2006/relationships/hyperlink" Target="https://twitter.com/_petagayle/status/1149679149717630977" TargetMode="External" /><Relationship Id="rId1096" Type="http://schemas.openxmlformats.org/officeDocument/2006/relationships/hyperlink" Target="https://twitter.com/_petagayle/status/1149682282489401345" TargetMode="External" /><Relationship Id="rId1097" Type="http://schemas.openxmlformats.org/officeDocument/2006/relationships/hyperlink" Target="https://twitter.com/_petagayle/status/1149684512416239616" TargetMode="External" /><Relationship Id="rId1098" Type="http://schemas.openxmlformats.org/officeDocument/2006/relationships/hyperlink" Target="https://twitter.com/_petagayle/status/1149686115093422082" TargetMode="External" /><Relationship Id="rId1099" Type="http://schemas.openxmlformats.org/officeDocument/2006/relationships/hyperlink" Target="https://twitter.com/_petagayle/status/1149689305377443842" TargetMode="External" /><Relationship Id="rId1100" Type="http://schemas.openxmlformats.org/officeDocument/2006/relationships/hyperlink" Target="https://twitter.com/_petagayle/status/1149690388615237633" TargetMode="External" /><Relationship Id="rId1101" Type="http://schemas.openxmlformats.org/officeDocument/2006/relationships/hyperlink" Target="https://twitter.com/_petagayle/status/1149701803006660609" TargetMode="External" /><Relationship Id="rId1102" Type="http://schemas.openxmlformats.org/officeDocument/2006/relationships/hyperlink" Target="https://twitter.com/_petagayle/status/1149703406510051328" TargetMode="External" /><Relationship Id="rId1103" Type="http://schemas.openxmlformats.org/officeDocument/2006/relationships/hyperlink" Target="https://twitter.com/_petagayle/status/1149714109207842818" TargetMode="External" /><Relationship Id="rId1104" Type="http://schemas.openxmlformats.org/officeDocument/2006/relationships/hyperlink" Target="https://twitter.com/_petagayle/status/1149714308093370369" TargetMode="External" /><Relationship Id="rId1105" Type="http://schemas.openxmlformats.org/officeDocument/2006/relationships/hyperlink" Target="https://twitter.com/_petagayle/status/1149714789087809537" TargetMode="External" /><Relationship Id="rId1106" Type="http://schemas.openxmlformats.org/officeDocument/2006/relationships/hyperlink" Target="https://twitter.com/_petagayle/status/1149717361370521600" TargetMode="External" /><Relationship Id="rId1107" Type="http://schemas.openxmlformats.org/officeDocument/2006/relationships/hyperlink" Target="https://twitter.com/_petagayle/status/1149718879050055680" TargetMode="External" /><Relationship Id="rId1108" Type="http://schemas.openxmlformats.org/officeDocument/2006/relationships/hyperlink" Target="https://twitter.com/_petagayle/status/1149719983473201152" TargetMode="External" /><Relationship Id="rId1109" Type="http://schemas.openxmlformats.org/officeDocument/2006/relationships/hyperlink" Target="https://twitter.com/_petagayle/status/1149721105369829376" TargetMode="External" /><Relationship Id="rId1110" Type="http://schemas.openxmlformats.org/officeDocument/2006/relationships/hyperlink" Target="https://twitter.com/_petagayle/status/1149721414494277632" TargetMode="External" /><Relationship Id="rId1111" Type="http://schemas.openxmlformats.org/officeDocument/2006/relationships/hyperlink" Target="https://twitter.com/_petagayle/status/1149722335760584705" TargetMode="External" /><Relationship Id="rId1112" Type="http://schemas.openxmlformats.org/officeDocument/2006/relationships/hyperlink" Target="https://twitter.com/_petagayle/status/1149724827474939904" TargetMode="External" /><Relationship Id="rId1113" Type="http://schemas.openxmlformats.org/officeDocument/2006/relationships/hyperlink" Target="https://twitter.com/_petagayle/status/1149725571208949766" TargetMode="External" /><Relationship Id="rId1114" Type="http://schemas.openxmlformats.org/officeDocument/2006/relationships/hyperlink" Target="https://twitter.com/_petagayle/status/1150578826239533061" TargetMode="External" /><Relationship Id="rId1115" Type="http://schemas.openxmlformats.org/officeDocument/2006/relationships/hyperlink" Target="https://twitter.com/markusfreemanus/status/1150585380133101576" TargetMode="External" /><Relationship Id="rId1116" Type="http://schemas.openxmlformats.org/officeDocument/2006/relationships/hyperlink" Target="https://twitter.com/xtinfreemanus/status/1150585275464192001" TargetMode="External" /><Relationship Id="rId1117" Type="http://schemas.openxmlformats.org/officeDocument/2006/relationships/hyperlink" Target="https://twitter.com/zazabethmeow/status/1150588144653393920" TargetMode="External" /><Relationship Id="rId1118" Type="http://schemas.openxmlformats.org/officeDocument/2006/relationships/hyperlink" Target="https://twitter.com/itsfessy/status/1150592102226677761" TargetMode="External" /><Relationship Id="rId1119" Type="http://schemas.openxmlformats.org/officeDocument/2006/relationships/hyperlink" Target="https://twitter.com/joeyjoisey/status/1150593106816970752" TargetMode="External" /><Relationship Id="rId1120" Type="http://schemas.openxmlformats.org/officeDocument/2006/relationships/hyperlink" Target="https://twitter.com/indyanna63/status/1150593489467584512" TargetMode="External" /><Relationship Id="rId1121" Type="http://schemas.openxmlformats.org/officeDocument/2006/relationships/hyperlink" Target="https://twitter.com/jeasusan/status/1150594306807406593" TargetMode="External" /><Relationship Id="rId1122" Type="http://schemas.openxmlformats.org/officeDocument/2006/relationships/hyperlink" Target="https://twitter.com/realchrised/status/1150596065990778880" TargetMode="External" /><Relationship Id="rId1123" Type="http://schemas.openxmlformats.org/officeDocument/2006/relationships/hyperlink" Target="https://twitter.com/starmediaguy/status/1150597313129115649" TargetMode="External" /><Relationship Id="rId1124" Type="http://schemas.openxmlformats.org/officeDocument/2006/relationships/hyperlink" Target="https://twitter.com/tvbingequeen/status/1149576584229089285" TargetMode="External" /><Relationship Id="rId1125" Type="http://schemas.openxmlformats.org/officeDocument/2006/relationships/hyperlink" Target="https://twitter.com/ts1989isqueen/status/1150599532322807811" TargetMode="External" /><Relationship Id="rId1126" Type="http://schemas.openxmlformats.org/officeDocument/2006/relationships/hyperlink" Target="https://twitter.com/ts1989isqueen/status/1150599532322807811" TargetMode="External" /><Relationship Id="rId1127" Type="http://schemas.openxmlformats.org/officeDocument/2006/relationships/hyperlink" Target="https://twitter.com/bellamyybreak/status/1150601112933871617" TargetMode="External" /><Relationship Id="rId1128" Type="http://schemas.openxmlformats.org/officeDocument/2006/relationships/hyperlink" Target="https://twitter.com/sandeekim/status/1150608308568354816" TargetMode="External" /><Relationship Id="rId1129" Type="http://schemas.openxmlformats.org/officeDocument/2006/relationships/hyperlink" Target="https://twitter.com/risboyrock/status/1150609294833770497" TargetMode="External" /><Relationship Id="rId1130" Type="http://schemas.openxmlformats.org/officeDocument/2006/relationships/hyperlink" Target="https://twitter.com/relkay/status/1150610970399531008" TargetMode="External" /><Relationship Id="rId1131" Type="http://schemas.openxmlformats.org/officeDocument/2006/relationships/hyperlink" Target="https://twitter.com/relkay/status/1150313069651714048" TargetMode="External" /><Relationship Id="rId1132" Type="http://schemas.openxmlformats.org/officeDocument/2006/relationships/hyperlink" Target="https://twitter.com/heystephen7/status/1150612421163257856" TargetMode="External" /><Relationship Id="rId1133" Type="http://schemas.openxmlformats.org/officeDocument/2006/relationships/hyperlink" Target="https://twitter.com/heystephen7/status/1150612421163257856" TargetMode="External" /><Relationship Id="rId1134" Type="http://schemas.openxmlformats.org/officeDocument/2006/relationships/hyperlink" Target="https://twitter.com/surroundvision/status/1150614912584114179" TargetMode="External" /><Relationship Id="rId1135" Type="http://schemas.openxmlformats.org/officeDocument/2006/relationships/hyperlink" Target="https://twitter.com/sierraismistx/status/1149096535671525378" TargetMode="External" /><Relationship Id="rId1136" Type="http://schemas.openxmlformats.org/officeDocument/2006/relationships/hyperlink" Target="https://twitter.com/heartofhannah1/status/1149523285291388928" TargetMode="External" /><Relationship Id="rId1137" Type="http://schemas.openxmlformats.org/officeDocument/2006/relationships/hyperlink" Target="https://twitter.com/heartofhannah1/status/1149523566754291714" TargetMode="External" /><Relationship Id="rId1138" Type="http://schemas.openxmlformats.org/officeDocument/2006/relationships/hyperlink" Target="https://twitter.com/heartofhannah1/status/1150604226483171330" TargetMode="External" /><Relationship Id="rId1139" Type="http://schemas.openxmlformats.org/officeDocument/2006/relationships/hyperlink" Target="https://twitter.com/heartofhannah1/status/1150616359140831233" TargetMode="External" /><Relationship Id="rId1140" Type="http://schemas.openxmlformats.org/officeDocument/2006/relationships/hyperlink" Target="https://twitter.com/peacelovechai/status/1149869448020529153" TargetMode="External" /><Relationship Id="rId1141" Type="http://schemas.openxmlformats.org/officeDocument/2006/relationships/hyperlink" Target="https://twitter.com/perrymattfeld/status/1150102361882419200" TargetMode="External" /><Relationship Id="rId1142" Type="http://schemas.openxmlformats.org/officeDocument/2006/relationships/hyperlink" Target="https://twitter.com/slishaacott18/status/1150617510657568768" TargetMode="External" /><Relationship Id="rId1143" Type="http://schemas.openxmlformats.org/officeDocument/2006/relationships/hyperlink" Target="https://twitter.com/xalexudinovx/status/1147246472313880576" TargetMode="External" /><Relationship Id="rId1144" Type="http://schemas.openxmlformats.org/officeDocument/2006/relationships/hyperlink" Target="https://twitter.com/rachellebeaudoi/status/1150450770703028224" TargetMode="External" /><Relationship Id="rId1145" Type="http://schemas.openxmlformats.org/officeDocument/2006/relationships/hyperlink" Target="https://twitter.com/rachellebeaudoi/status/1150621085227876352" TargetMode="External" /><Relationship Id="rId1146" Type="http://schemas.openxmlformats.org/officeDocument/2006/relationships/hyperlink" Target="https://twitter.com/rachellebeaudoi/status/1150450541719252992" TargetMode="External" /><Relationship Id="rId1147" Type="http://schemas.openxmlformats.org/officeDocument/2006/relationships/hyperlink" Target="https://twitter.com/rachellebeaudoi/status/1150621426816188421" TargetMode="External" /><Relationship Id="rId1148" Type="http://schemas.openxmlformats.org/officeDocument/2006/relationships/hyperlink" Target="https://twitter.com/marleighbadass/status/1150625684529864704" TargetMode="External" /><Relationship Id="rId1149" Type="http://schemas.openxmlformats.org/officeDocument/2006/relationships/hyperlink" Target="https://twitter.com/kyledoesntswim/status/1150625694486913024" TargetMode="External" /><Relationship Id="rId1150" Type="http://schemas.openxmlformats.org/officeDocument/2006/relationships/hyperlink" Target="https://twitter.com/purgatoryarcheo/status/1150574292964446215" TargetMode="External" /><Relationship Id="rId1151" Type="http://schemas.openxmlformats.org/officeDocument/2006/relationships/hyperlink" Target="https://twitter.com/mrandamiller517/status/1150626043578986496" TargetMode="External" /><Relationship Id="rId1152" Type="http://schemas.openxmlformats.org/officeDocument/2006/relationships/hyperlink" Target="https://twitter.com/twonoseringcait/status/1150626296000651269" TargetMode="External" /><Relationship Id="rId1153" Type="http://schemas.openxmlformats.org/officeDocument/2006/relationships/hyperlink" Target="https://twitter.com/_dulceeangel/status/1150634568946466816" TargetMode="External" /><Relationship Id="rId1154" Type="http://schemas.openxmlformats.org/officeDocument/2006/relationships/hyperlink" Target="https://twitter.com/tiiffanyo/status/1147554518072266754" TargetMode="External" /><Relationship Id="rId1155" Type="http://schemas.openxmlformats.org/officeDocument/2006/relationships/hyperlink" Target="https://twitter.com/leanaholicmia/status/1150635938797613058" TargetMode="External" /><Relationship Id="rId1156" Type="http://schemas.openxmlformats.org/officeDocument/2006/relationships/hyperlink" Target="https://twitter.com/tylerdwarrior/status/1148383222860042251" TargetMode="External" /><Relationship Id="rId1157" Type="http://schemas.openxmlformats.org/officeDocument/2006/relationships/hyperlink" Target="https://twitter.com/leanaholicmia/status/1150635996041510912" TargetMode="External" /><Relationship Id="rId1158" Type="http://schemas.openxmlformats.org/officeDocument/2006/relationships/hyperlink" Target="https://twitter.com/tvbingequeen/status/1149546654472663042" TargetMode="External" /><Relationship Id="rId1159" Type="http://schemas.openxmlformats.org/officeDocument/2006/relationships/hyperlink" Target="https://twitter.com/tvbingequeen/status/1149565436976959490" TargetMode="External" /><Relationship Id="rId1160" Type="http://schemas.openxmlformats.org/officeDocument/2006/relationships/hyperlink" Target="https://twitter.com/tvbingequeen/status/1149565582653530112" TargetMode="External" /><Relationship Id="rId1161" Type="http://schemas.openxmlformats.org/officeDocument/2006/relationships/hyperlink" Target="https://twitter.com/tvbingequeen/status/1149570901219823616" TargetMode="External" /><Relationship Id="rId1162" Type="http://schemas.openxmlformats.org/officeDocument/2006/relationships/hyperlink" Target="https://twitter.com/tvbingequeen/status/1149572705634533376" TargetMode="External" /><Relationship Id="rId1163" Type="http://schemas.openxmlformats.org/officeDocument/2006/relationships/hyperlink" Target="https://twitter.com/tvbingequeen/status/1149574680845549569" TargetMode="External" /><Relationship Id="rId1164" Type="http://schemas.openxmlformats.org/officeDocument/2006/relationships/hyperlink" Target="https://twitter.com/tvbingequeen/status/1149575216923697152" TargetMode="External" /><Relationship Id="rId1165" Type="http://schemas.openxmlformats.org/officeDocument/2006/relationships/hyperlink" Target="https://twitter.com/tvbingequeen/status/1149575466300297217" TargetMode="External" /><Relationship Id="rId1166" Type="http://schemas.openxmlformats.org/officeDocument/2006/relationships/hyperlink" Target="https://twitter.com/tvbingequeen/status/1149576584229089285" TargetMode="External" /><Relationship Id="rId1167" Type="http://schemas.openxmlformats.org/officeDocument/2006/relationships/hyperlink" Target="https://twitter.com/tvbingequeen/status/1149577685607178240" TargetMode="External" /><Relationship Id="rId1168" Type="http://schemas.openxmlformats.org/officeDocument/2006/relationships/hyperlink" Target="https://twitter.com/tvbingequeen/status/1149578930032001031" TargetMode="External" /><Relationship Id="rId1169" Type="http://schemas.openxmlformats.org/officeDocument/2006/relationships/hyperlink" Target="https://twitter.com/leanaholicmia/status/1150636105890271232" TargetMode="External" /><Relationship Id="rId1170" Type="http://schemas.openxmlformats.org/officeDocument/2006/relationships/hyperlink" Target="https://twitter.com/leanaholicmia/status/1150635830815313920" TargetMode="External" /><Relationship Id="rId1171" Type="http://schemas.openxmlformats.org/officeDocument/2006/relationships/hyperlink" Target="https://twitter.com/leanaholicmia/status/1150635978349895685" TargetMode="External" /><Relationship Id="rId1172" Type="http://schemas.openxmlformats.org/officeDocument/2006/relationships/hyperlink" Target="https://twitter.com/brufff22/status/1150637260083064833" TargetMode="External" /><Relationship Id="rId1173" Type="http://schemas.openxmlformats.org/officeDocument/2006/relationships/hyperlink" Target="https://twitter.com/_hebrewbarbie/status/1150593967391739904" TargetMode="External" /><Relationship Id="rId1174" Type="http://schemas.openxmlformats.org/officeDocument/2006/relationships/hyperlink" Target="https://twitter.com/_hebrewbarbie/status/1150640218514571264" TargetMode="External" /><Relationship Id="rId1175" Type="http://schemas.openxmlformats.org/officeDocument/2006/relationships/hyperlink" Target="https://twitter.com/binayshahu/status/1150642779170623488" TargetMode="External" /><Relationship Id="rId1176" Type="http://schemas.openxmlformats.org/officeDocument/2006/relationships/hyperlink" Target="https://twitter.com/binayshahu/status/1150642779170623488" TargetMode="External" /><Relationship Id="rId1177" Type="http://schemas.openxmlformats.org/officeDocument/2006/relationships/hyperlink" Target="https://twitter.com/spicygrandmaa/status/1150551128377057280" TargetMode="External" /><Relationship Id="rId1178" Type="http://schemas.openxmlformats.org/officeDocument/2006/relationships/hyperlink" Target="https://twitter.com/spicygrandmaa/status/1150559564540067840" TargetMode="External" /><Relationship Id="rId1179" Type="http://schemas.openxmlformats.org/officeDocument/2006/relationships/hyperlink" Target="https://twitter.com/spicygrandmaa/status/1150601993330839552" TargetMode="External" /><Relationship Id="rId1180" Type="http://schemas.openxmlformats.org/officeDocument/2006/relationships/hyperlink" Target="https://twitter.com/spicygrandmaa/status/1150631282130509824" TargetMode="External" /><Relationship Id="rId1181" Type="http://schemas.openxmlformats.org/officeDocument/2006/relationships/hyperlink" Target="https://twitter.com/spicygrandmaa/status/1150647655552487424" TargetMode="External" /><Relationship Id="rId1182" Type="http://schemas.openxmlformats.org/officeDocument/2006/relationships/hyperlink" Target="https://twitter.com/lishaaleeanne_/status/1150654101019078658" TargetMode="External" /><Relationship Id="rId1183" Type="http://schemas.openxmlformats.org/officeDocument/2006/relationships/hyperlink" Target="https://twitter.com/carisadcorona/status/1150662887167258625" TargetMode="External" /><Relationship Id="rId1184" Type="http://schemas.openxmlformats.org/officeDocument/2006/relationships/hyperlink" Target="https://twitter.com/jazmynsymone/status/1149762243069956096" TargetMode="External" /><Relationship Id="rId1185" Type="http://schemas.openxmlformats.org/officeDocument/2006/relationships/hyperlink" Target="https://twitter.com/marieaitweets/status/1149872882723409920" TargetMode="External" /><Relationship Id="rId1186" Type="http://schemas.openxmlformats.org/officeDocument/2006/relationships/hyperlink" Target="https://twitter.com/pianoarianabieb/status/1149806868291702785" TargetMode="External" /><Relationship Id="rId1187" Type="http://schemas.openxmlformats.org/officeDocument/2006/relationships/hyperlink" Target="https://twitter.com/marieaitweets/status/1149873076865134592" TargetMode="External" /><Relationship Id="rId1188" Type="http://schemas.openxmlformats.org/officeDocument/2006/relationships/hyperlink" Target="https://twitter.com/106th/status/1149823073832624128" TargetMode="External" /><Relationship Id="rId1189" Type="http://schemas.openxmlformats.org/officeDocument/2006/relationships/hyperlink" Target="https://twitter.com/marieaitweets/status/1149873161170644992" TargetMode="External" /><Relationship Id="rId1190" Type="http://schemas.openxmlformats.org/officeDocument/2006/relationships/hyperlink" Target="https://twitter.com/marieaitweets/status/1149873161170644992" TargetMode="External" /><Relationship Id="rId1191" Type="http://schemas.openxmlformats.org/officeDocument/2006/relationships/hyperlink" Target="https://twitter.com/peacelovechai/status/1149867055170105354" TargetMode="External" /><Relationship Id="rId1192" Type="http://schemas.openxmlformats.org/officeDocument/2006/relationships/hyperlink" Target="https://twitter.com/marieaitweets/status/1149873323070803968" TargetMode="External" /><Relationship Id="rId1193" Type="http://schemas.openxmlformats.org/officeDocument/2006/relationships/hyperlink" Target="https://twitter.com/burn1central/status/1149794425960312832" TargetMode="External" /><Relationship Id="rId1194" Type="http://schemas.openxmlformats.org/officeDocument/2006/relationships/hyperlink" Target="https://twitter.com/burn1central/status/1149813220569419777" TargetMode="External" /><Relationship Id="rId1195" Type="http://schemas.openxmlformats.org/officeDocument/2006/relationships/hyperlink" Target="https://twitter.com/burn1central/status/1149871376720965634" TargetMode="External" /><Relationship Id="rId1196" Type="http://schemas.openxmlformats.org/officeDocument/2006/relationships/hyperlink" Target="https://twitter.com/burn1central/status/1149874198841630721" TargetMode="External" /><Relationship Id="rId1197" Type="http://schemas.openxmlformats.org/officeDocument/2006/relationships/hyperlink" Target="https://twitter.com/burn1central/status/1149881774740267013" TargetMode="External" /><Relationship Id="rId1198" Type="http://schemas.openxmlformats.org/officeDocument/2006/relationships/hyperlink" Target="https://twitter.com/burn1central/status/1149881883196608512" TargetMode="External" /><Relationship Id="rId1199" Type="http://schemas.openxmlformats.org/officeDocument/2006/relationships/hyperlink" Target="https://twitter.com/burn1central/status/1150179351431979009" TargetMode="External" /><Relationship Id="rId1200" Type="http://schemas.openxmlformats.org/officeDocument/2006/relationships/hyperlink" Target="https://twitter.com/burn1central/status/1150179528242847745" TargetMode="External" /><Relationship Id="rId1201" Type="http://schemas.openxmlformats.org/officeDocument/2006/relationships/hyperlink" Target="https://twitter.com/burn1central/status/1150180342105628672" TargetMode="External" /><Relationship Id="rId1202" Type="http://schemas.openxmlformats.org/officeDocument/2006/relationships/hyperlink" Target="https://twitter.com/burn1central/status/1150180634331160577" TargetMode="External" /><Relationship Id="rId1203" Type="http://schemas.openxmlformats.org/officeDocument/2006/relationships/hyperlink" Target="https://twitter.com/burn1central/status/1150181144731762688" TargetMode="External" /><Relationship Id="rId1204" Type="http://schemas.openxmlformats.org/officeDocument/2006/relationships/hyperlink" Target="https://twitter.com/burn1central/status/1150187070352232450" TargetMode="External" /><Relationship Id="rId1205" Type="http://schemas.openxmlformats.org/officeDocument/2006/relationships/hyperlink" Target="https://twitter.com/burn1central/status/1150190256664326147" TargetMode="External" /><Relationship Id="rId1206" Type="http://schemas.openxmlformats.org/officeDocument/2006/relationships/hyperlink" Target="https://twitter.com/burn1central/status/1150190477376917505" TargetMode="External" /><Relationship Id="rId1207" Type="http://schemas.openxmlformats.org/officeDocument/2006/relationships/hyperlink" Target="https://twitter.com/burn1central/status/1150190921981366272" TargetMode="External" /><Relationship Id="rId1208" Type="http://schemas.openxmlformats.org/officeDocument/2006/relationships/hyperlink" Target="https://twitter.com/burn1central/status/1150191266241699840" TargetMode="External" /><Relationship Id="rId1209" Type="http://schemas.openxmlformats.org/officeDocument/2006/relationships/hyperlink" Target="https://twitter.com/burn1central/status/1150191774197059584" TargetMode="External" /><Relationship Id="rId1210" Type="http://schemas.openxmlformats.org/officeDocument/2006/relationships/hyperlink" Target="https://twitter.com/burn1central/status/1150194710788616192" TargetMode="External" /><Relationship Id="rId1211" Type="http://schemas.openxmlformats.org/officeDocument/2006/relationships/hyperlink" Target="https://twitter.com/burn1central/status/1150195075059769344" TargetMode="External" /><Relationship Id="rId1212" Type="http://schemas.openxmlformats.org/officeDocument/2006/relationships/hyperlink" Target="https://twitter.com/burn1central/status/1150201679431766021" TargetMode="External" /><Relationship Id="rId1213" Type="http://schemas.openxmlformats.org/officeDocument/2006/relationships/hyperlink" Target="https://twitter.com/marieaitweets/status/1149873427513167872" TargetMode="External" /><Relationship Id="rId1214" Type="http://schemas.openxmlformats.org/officeDocument/2006/relationships/hyperlink" Target="https://twitter.com/lowercase_ryan/status/1149918062298009600" TargetMode="External" /><Relationship Id="rId1215" Type="http://schemas.openxmlformats.org/officeDocument/2006/relationships/hyperlink" Target="https://twitter.com/marieaitweets/status/1149922545761570816" TargetMode="External" /><Relationship Id="rId1216" Type="http://schemas.openxmlformats.org/officeDocument/2006/relationships/hyperlink" Target="https://twitter.com/rachel_dagen/status/1150534347734126592" TargetMode="External" /><Relationship Id="rId1217" Type="http://schemas.openxmlformats.org/officeDocument/2006/relationships/hyperlink" Target="https://twitter.com/rachel_dagen/status/1150534347734126592" TargetMode="External" /><Relationship Id="rId1218" Type="http://schemas.openxmlformats.org/officeDocument/2006/relationships/hyperlink" Target="https://twitter.com/rachel_dagen/status/1150534347734126592" TargetMode="External" /><Relationship Id="rId1219" Type="http://schemas.openxmlformats.org/officeDocument/2006/relationships/hyperlink" Target="https://twitter.com/marieaitweets/status/1150546193006465025" TargetMode="External" /><Relationship Id="rId1220" Type="http://schemas.openxmlformats.org/officeDocument/2006/relationships/hyperlink" Target="https://twitter.com/marieaitweets/status/1149874597895925760" TargetMode="External" /><Relationship Id="rId1221" Type="http://schemas.openxmlformats.org/officeDocument/2006/relationships/hyperlink" Target="https://twitter.com/marieaitweets/status/1150546193006465025" TargetMode="External" /><Relationship Id="rId1222" Type="http://schemas.openxmlformats.org/officeDocument/2006/relationships/hyperlink" Target="https://twitter.com/stevegarreanjr/status/1150629046880915457" TargetMode="External" /><Relationship Id="rId1223" Type="http://schemas.openxmlformats.org/officeDocument/2006/relationships/hyperlink" Target="https://twitter.com/marieaitweets/status/1150668790385917952" TargetMode="External" /><Relationship Id="rId1224" Type="http://schemas.openxmlformats.org/officeDocument/2006/relationships/hyperlink" Target="https://twitter.com/marieaitweets/status/1149608916902268929" TargetMode="External" /><Relationship Id="rId1225" Type="http://schemas.openxmlformats.org/officeDocument/2006/relationships/hyperlink" Target="https://twitter.com/marieaitweets/status/1150546193006465025" TargetMode="External" /><Relationship Id="rId1226" Type="http://schemas.openxmlformats.org/officeDocument/2006/relationships/hyperlink" Target="https://twitter.com/marieaitweets/status/1150546193006465025" TargetMode="External" /><Relationship Id="rId1227" Type="http://schemas.openxmlformats.org/officeDocument/2006/relationships/hyperlink" Target="https://twitter.com/jofordccc/status/1150682515834753026" TargetMode="External" /><Relationship Id="rId1228" Type="http://schemas.openxmlformats.org/officeDocument/2006/relationships/hyperlink" Target="https://twitter.com/noepattycakes/status/1150683214878371840" TargetMode="External" /><Relationship Id="rId1229" Type="http://schemas.openxmlformats.org/officeDocument/2006/relationships/hyperlink" Target="https://twitter.com/bhattnaturally1/status/1150705617780133888" TargetMode="External" /><Relationship Id="rId1230" Type="http://schemas.openxmlformats.org/officeDocument/2006/relationships/hyperlink" Target="https://twitter.com/theluecrew/status/1149778100340875264" TargetMode="External" /><Relationship Id="rId1231" Type="http://schemas.openxmlformats.org/officeDocument/2006/relationships/hyperlink" Target="https://twitter.com/mauriellefox2/status/1150710833686515713" TargetMode="External" /><Relationship Id="rId1232" Type="http://schemas.openxmlformats.org/officeDocument/2006/relationships/hyperlink" Target="https://twitter.com/tshawntrusst/status/1143232108619620352" TargetMode="External" /><Relationship Id="rId1233" Type="http://schemas.openxmlformats.org/officeDocument/2006/relationships/hyperlink" Target="https://twitter.com/tshawntrusst/status/1150722162661240834" TargetMode="External" /><Relationship Id="rId1234" Type="http://schemas.openxmlformats.org/officeDocument/2006/relationships/hyperlink" Target="https://twitter.com/astrmrtn/status/1150710249713614848" TargetMode="External" /><Relationship Id="rId1235" Type="http://schemas.openxmlformats.org/officeDocument/2006/relationships/hyperlink" Target="https://twitter.com/astrmrtn/status/1150724461445779456" TargetMode="External" /><Relationship Id="rId1236" Type="http://schemas.openxmlformats.org/officeDocument/2006/relationships/hyperlink" Target="https://twitter.com/lexxpettis/status/1150736557319557121" TargetMode="External" /><Relationship Id="rId1237" Type="http://schemas.openxmlformats.org/officeDocument/2006/relationships/hyperlink" Target="https://twitter.com/stevieg_1967/status/1150751694655021056" TargetMode="External" /><Relationship Id="rId1238" Type="http://schemas.openxmlformats.org/officeDocument/2006/relationships/hyperlink" Target="https://twitter.com/stevieg_1967/status/1150751694655021056" TargetMode="External" /><Relationship Id="rId1239" Type="http://schemas.openxmlformats.org/officeDocument/2006/relationships/hyperlink" Target="https://twitter.com/stevieg_1967/status/1150751694655021056" TargetMode="External" /><Relationship Id="rId1240" Type="http://schemas.openxmlformats.org/officeDocument/2006/relationships/hyperlink" Target="https://twitter.com/arsttar/status/1150761014004256769" TargetMode="External" /><Relationship Id="rId1241" Type="http://schemas.openxmlformats.org/officeDocument/2006/relationships/hyperlink" Target="https://twitter.com/cuntosaur/status/1150765459647684608" TargetMode="External" /><Relationship Id="rId1242" Type="http://schemas.openxmlformats.org/officeDocument/2006/relationships/hyperlink" Target="https://twitter.com/x_alexiaaa_x/status/1150767099649888260" TargetMode="External" /><Relationship Id="rId1243" Type="http://schemas.openxmlformats.org/officeDocument/2006/relationships/hyperlink" Target="https://twitter.com/molinskidan/status/1150781815407464450" TargetMode="External" /><Relationship Id="rId1244" Type="http://schemas.openxmlformats.org/officeDocument/2006/relationships/hyperlink" Target="https://twitter.com/hesreadt/status/1150791396359454723" TargetMode="External" /><Relationship Id="rId1245" Type="http://schemas.openxmlformats.org/officeDocument/2006/relationships/hyperlink" Target="https://twitter.com/eddy_kane/status/1149538133039448067" TargetMode="External" /><Relationship Id="rId1246" Type="http://schemas.openxmlformats.org/officeDocument/2006/relationships/hyperlink" Target="https://twitter.com/icyjuju/status/1150795653301321728" TargetMode="External" /><Relationship Id="rId1247" Type="http://schemas.openxmlformats.org/officeDocument/2006/relationships/hyperlink" Target="https://twitter.com/icyjuju/status/1150795163293409280" TargetMode="External" /><Relationship Id="rId1248" Type="http://schemas.openxmlformats.org/officeDocument/2006/relationships/hyperlink" Target="https://twitter.com/beinseries/status/1150797702768279552" TargetMode="External" /><Relationship Id="rId1249" Type="http://schemas.openxmlformats.org/officeDocument/2006/relationships/hyperlink" Target="https://twitter.com/applegirl125/status/1150087621835730947" TargetMode="External" /><Relationship Id="rId1250" Type="http://schemas.openxmlformats.org/officeDocument/2006/relationships/hyperlink" Target="https://twitter.com/applegirl125/status/1150798039788990468" TargetMode="External" /><Relationship Id="rId1251" Type="http://schemas.openxmlformats.org/officeDocument/2006/relationships/hyperlink" Target="https://twitter.com/iam_wynona/status/1150803809473650688" TargetMode="External" /><Relationship Id="rId1252" Type="http://schemas.openxmlformats.org/officeDocument/2006/relationships/hyperlink" Target="https://twitter.com/cymiller14/status/1150803963538825216" TargetMode="External" /><Relationship Id="rId1253" Type="http://schemas.openxmlformats.org/officeDocument/2006/relationships/hyperlink" Target="https://twitter.com/piperitafrancy/status/1150806436282286081" TargetMode="External" /><Relationship Id="rId1254" Type="http://schemas.openxmlformats.org/officeDocument/2006/relationships/hyperlink" Target="https://twitter.com/ozobsession9586/status/1150815424948236288" TargetMode="External" /><Relationship Id="rId1255" Type="http://schemas.openxmlformats.org/officeDocument/2006/relationships/hyperlink" Target="https://twitter.com/van_hey1/status/1150823510182416385" TargetMode="External" /><Relationship Id="rId1256" Type="http://schemas.openxmlformats.org/officeDocument/2006/relationships/hyperlink" Target="https://twitter.com/coolhandlukette/status/1150799504226050048" TargetMode="External" /><Relationship Id="rId1257" Type="http://schemas.openxmlformats.org/officeDocument/2006/relationships/hyperlink" Target="https://twitter.com/tvwatchtower/status/1150823943567073283" TargetMode="External" /><Relationship Id="rId1258" Type="http://schemas.openxmlformats.org/officeDocument/2006/relationships/hyperlink" Target="https://twitter.com/lipprint_/status/1150826278322393088" TargetMode="External" /><Relationship Id="rId1259" Type="http://schemas.openxmlformats.org/officeDocument/2006/relationships/hyperlink" Target="https://twitter.com/upd8fromrinz/status/1150827421597200388" TargetMode="External" /><Relationship Id="rId1260" Type="http://schemas.openxmlformats.org/officeDocument/2006/relationships/hyperlink" Target="https://twitter.com/tyradanks/status/1149538788546236416" TargetMode="External" /><Relationship Id="rId1261" Type="http://schemas.openxmlformats.org/officeDocument/2006/relationships/hyperlink" Target="https://twitter.com/tyradanks/status/1150160090550460420" TargetMode="External" /><Relationship Id="rId1262" Type="http://schemas.openxmlformats.org/officeDocument/2006/relationships/hyperlink" Target="https://twitter.com/tyradanks/status/1150832204366450688" TargetMode="External" /><Relationship Id="rId1263" Type="http://schemas.openxmlformats.org/officeDocument/2006/relationships/hyperlink" Target="https://twitter.com/nickimicheaux/status/1150206782607773697" TargetMode="External" /><Relationship Id="rId1264" Type="http://schemas.openxmlformats.org/officeDocument/2006/relationships/hyperlink" Target="https://twitter.com/nickimicheaux/status/1150843799507279877" TargetMode="External" /><Relationship Id="rId1265" Type="http://schemas.openxmlformats.org/officeDocument/2006/relationships/hyperlink" Target="https://twitter.com/jaxzyx/status/1150844559045382145" TargetMode="External" /><Relationship Id="rId1266" Type="http://schemas.openxmlformats.org/officeDocument/2006/relationships/hyperlink" Target="https://twitter.com/yammer79/status/1150848919288582144" TargetMode="External" /><Relationship Id="rId1267" Type="http://schemas.openxmlformats.org/officeDocument/2006/relationships/hyperlink" Target="https://twitter.com/wineandvicodin/status/1150849648778723329" TargetMode="External" /><Relationship Id="rId1268" Type="http://schemas.openxmlformats.org/officeDocument/2006/relationships/hyperlink" Target="https://twitter.com/purplesp31/status/1150851779501817856" TargetMode="External" /><Relationship Id="rId1269" Type="http://schemas.openxmlformats.org/officeDocument/2006/relationships/hyperlink" Target="https://twitter.com/cwinthedark/status/1144425183211601920" TargetMode="External" /><Relationship Id="rId1270" Type="http://schemas.openxmlformats.org/officeDocument/2006/relationships/hyperlink" Target="https://twitter.com/cwinthedark/status/1121126745145511938" TargetMode="External" /><Relationship Id="rId1271" Type="http://schemas.openxmlformats.org/officeDocument/2006/relationships/hyperlink" Target="https://twitter.com/cwinthedark/status/1150087492206383105" TargetMode="External" /><Relationship Id="rId1272" Type="http://schemas.openxmlformats.org/officeDocument/2006/relationships/hyperlink" Target="https://twitter.com/cwinthedark/status/1150797506789498881" TargetMode="External" /><Relationship Id="rId1273" Type="http://schemas.openxmlformats.org/officeDocument/2006/relationships/hyperlink" Target="https://twitter.com/jahnaezha2/status/1150561132953952257" TargetMode="External" /><Relationship Id="rId1274" Type="http://schemas.openxmlformats.org/officeDocument/2006/relationships/hyperlink" Target="https://twitter.com/jahnaezha2/status/1150856217243336704" TargetMode="External" /><Relationship Id="rId1275" Type="http://schemas.openxmlformats.org/officeDocument/2006/relationships/hyperlink" Target="https://api.twitter.com/1.1/geo/id/3b77caf94bfc81fe.json" TargetMode="External" /><Relationship Id="rId1276" Type="http://schemas.openxmlformats.org/officeDocument/2006/relationships/hyperlink" Target="https://api.twitter.com/1.1/geo/id/316bee0042d43aab.json" TargetMode="External" /><Relationship Id="rId1277" Type="http://schemas.openxmlformats.org/officeDocument/2006/relationships/hyperlink" Target="https://api.twitter.com/1.1/geo/id/60edfde178b362ff.json" TargetMode="External" /><Relationship Id="rId1278" Type="http://schemas.openxmlformats.org/officeDocument/2006/relationships/hyperlink" Target="https://api.twitter.com/1.1/geo/id/60edfde178b362ff.json" TargetMode="External" /><Relationship Id="rId1279" Type="http://schemas.openxmlformats.org/officeDocument/2006/relationships/hyperlink" Target="https://api.twitter.com/1.1/geo/id/8173485c72e78ca5.json" TargetMode="External" /><Relationship Id="rId1280" Type="http://schemas.openxmlformats.org/officeDocument/2006/relationships/hyperlink" Target="https://api.twitter.com/1.1/geo/id/00c12e8612b69ccf.json" TargetMode="External" /><Relationship Id="rId1281" Type="http://schemas.openxmlformats.org/officeDocument/2006/relationships/hyperlink" Target="https://api.twitter.com/1.1/geo/id/00c12e8612b69ccf.json" TargetMode="External" /><Relationship Id="rId1282" Type="http://schemas.openxmlformats.org/officeDocument/2006/relationships/hyperlink" Target="https://api.twitter.com/1.1/geo/id/00c12e8612b69ccf.json" TargetMode="External" /><Relationship Id="rId1283" Type="http://schemas.openxmlformats.org/officeDocument/2006/relationships/hyperlink" Target="https://api.twitter.com/1.1/geo/id/00c12e8612b69ccf.json" TargetMode="External" /><Relationship Id="rId1284" Type="http://schemas.openxmlformats.org/officeDocument/2006/relationships/hyperlink" Target="https://api.twitter.com/1.1/geo/id/0157e4d7264811f5.json" TargetMode="External" /><Relationship Id="rId1285" Type="http://schemas.openxmlformats.org/officeDocument/2006/relationships/hyperlink" Target="https://api.twitter.com/1.1/geo/id/3f5897b87d2bf56c.json" TargetMode="External" /><Relationship Id="rId1286" Type="http://schemas.openxmlformats.org/officeDocument/2006/relationships/hyperlink" Target="https://api.twitter.com/1.1/geo/id/6c4273782e69ed69.json" TargetMode="External" /><Relationship Id="rId1287" Type="http://schemas.openxmlformats.org/officeDocument/2006/relationships/hyperlink" Target="https://api.twitter.com/1.1/geo/id/944c03c1d85ef480.json" TargetMode="External" /><Relationship Id="rId1288" Type="http://schemas.openxmlformats.org/officeDocument/2006/relationships/hyperlink" Target="https://api.twitter.com/1.1/geo/id/7a998c6fcc0867eb.json" TargetMode="External" /><Relationship Id="rId1289" Type="http://schemas.openxmlformats.org/officeDocument/2006/relationships/hyperlink" Target="https://api.twitter.com/1.1/geo/id/7a998c6fcc0867eb.json" TargetMode="External" /><Relationship Id="rId1290" Type="http://schemas.openxmlformats.org/officeDocument/2006/relationships/hyperlink" Target="https://api.twitter.com/1.1/geo/id/7a998c6fcc0867eb.json" TargetMode="External" /><Relationship Id="rId1291" Type="http://schemas.openxmlformats.org/officeDocument/2006/relationships/hyperlink" Target="https://api.twitter.com/1.1/geo/id/7a998c6fcc0867eb.json" TargetMode="External" /><Relationship Id="rId1292" Type="http://schemas.openxmlformats.org/officeDocument/2006/relationships/hyperlink" Target="https://api.twitter.com/1.1/geo/id/4f86b7a78e966795.json" TargetMode="External" /><Relationship Id="rId1293" Type="http://schemas.openxmlformats.org/officeDocument/2006/relationships/hyperlink" Target="https://api.twitter.com/1.1/geo/id/00c39537733fa112.json" TargetMode="External" /><Relationship Id="rId1294" Type="http://schemas.openxmlformats.org/officeDocument/2006/relationships/hyperlink" Target="https://api.twitter.com/1.1/geo/id/00c39537733fa112.json" TargetMode="External" /><Relationship Id="rId1295" Type="http://schemas.openxmlformats.org/officeDocument/2006/relationships/hyperlink" Target="https://api.twitter.com/1.1/geo/id/e4a0d228eb6be76b.json" TargetMode="External" /><Relationship Id="rId1296" Type="http://schemas.openxmlformats.org/officeDocument/2006/relationships/hyperlink" Target="https://api.twitter.com/1.1/geo/id/003b0a6b6b3eca0e.json" TargetMode="External" /><Relationship Id="rId1297" Type="http://schemas.openxmlformats.org/officeDocument/2006/relationships/hyperlink" Target="https://api.twitter.com/1.1/geo/id/b71fac2ee9792cbe.json" TargetMode="External" /><Relationship Id="rId1298" Type="http://schemas.openxmlformats.org/officeDocument/2006/relationships/hyperlink" Target="https://api.twitter.com/1.1/geo/id/cc631a80adacd459.json" TargetMode="External" /><Relationship Id="rId1299" Type="http://schemas.openxmlformats.org/officeDocument/2006/relationships/hyperlink" Target="https://api.twitter.com/1.1/geo/id/b52736240ef42f93.json" TargetMode="External" /><Relationship Id="rId1300" Type="http://schemas.openxmlformats.org/officeDocument/2006/relationships/hyperlink" Target="https://api.twitter.com/1.1/geo/id/895f19a3c08d3d35.json" TargetMode="External" /><Relationship Id="rId1301" Type="http://schemas.openxmlformats.org/officeDocument/2006/relationships/hyperlink" Target="https://api.twitter.com/1.1/geo/id/5c62ffb0f0f3479d.json" TargetMode="External" /><Relationship Id="rId1302" Type="http://schemas.openxmlformats.org/officeDocument/2006/relationships/hyperlink" Target="https://api.twitter.com/1.1/geo/id/5c62ffb0f0f3479d.json" TargetMode="External" /><Relationship Id="rId1303" Type="http://schemas.openxmlformats.org/officeDocument/2006/relationships/hyperlink" Target="https://api.twitter.com/1.1/geo/id/5c62ffb0f0f3479d.json" TargetMode="External" /><Relationship Id="rId1304" Type="http://schemas.openxmlformats.org/officeDocument/2006/relationships/comments" Target="../comments1.xml" /><Relationship Id="rId1305" Type="http://schemas.openxmlformats.org/officeDocument/2006/relationships/vmlDrawing" Target="../drawings/vmlDrawing1.vml" /><Relationship Id="rId1306" Type="http://schemas.openxmlformats.org/officeDocument/2006/relationships/table" Target="../tables/table1.xml" /><Relationship Id="rId130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t.co/ov8A6JLkrQ" TargetMode="External" /><Relationship Id="rId2" Type="http://schemas.openxmlformats.org/officeDocument/2006/relationships/hyperlink" Target="https://t.co/zChTNtaxJ5" TargetMode="External" /><Relationship Id="rId3" Type="http://schemas.openxmlformats.org/officeDocument/2006/relationships/hyperlink" Target="https://t.co/Z5d9qs7ncF" TargetMode="External" /><Relationship Id="rId4" Type="http://schemas.openxmlformats.org/officeDocument/2006/relationships/hyperlink" Target="https://t.co/bpfj5iAD5i" TargetMode="External" /><Relationship Id="rId5" Type="http://schemas.openxmlformats.org/officeDocument/2006/relationships/hyperlink" Target="https://t.co/i4spcePMBR" TargetMode="External" /><Relationship Id="rId6" Type="http://schemas.openxmlformats.org/officeDocument/2006/relationships/hyperlink" Target="https://t.co/Zwhp6NzDzB" TargetMode="External" /><Relationship Id="rId7" Type="http://schemas.openxmlformats.org/officeDocument/2006/relationships/hyperlink" Target="https://t.co/GHb6diaMzT" TargetMode="External" /><Relationship Id="rId8" Type="http://schemas.openxmlformats.org/officeDocument/2006/relationships/hyperlink" Target="https://t.co/spCTpegTVB" TargetMode="External" /><Relationship Id="rId9" Type="http://schemas.openxmlformats.org/officeDocument/2006/relationships/hyperlink" Target="https://t.co/GwfdESoZtp" TargetMode="External" /><Relationship Id="rId10" Type="http://schemas.openxmlformats.org/officeDocument/2006/relationships/hyperlink" Target="https://t.co/XiDfoQHExh" TargetMode="External" /><Relationship Id="rId11" Type="http://schemas.openxmlformats.org/officeDocument/2006/relationships/hyperlink" Target="https://t.co/uLDoB7h0Zo" TargetMode="External" /><Relationship Id="rId12" Type="http://schemas.openxmlformats.org/officeDocument/2006/relationships/hyperlink" Target="https://t.co/r9iHmQ01rB" TargetMode="External" /><Relationship Id="rId13" Type="http://schemas.openxmlformats.org/officeDocument/2006/relationships/hyperlink" Target="https://t.co/fW7qV1F7t0" TargetMode="External" /><Relationship Id="rId14" Type="http://schemas.openxmlformats.org/officeDocument/2006/relationships/hyperlink" Target="https://t.co/EtuoKLUj0a" TargetMode="External" /><Relationship Id="rId15" Type="http://schemas.openxmlformats.org/officeDocument/2006/relationships/hyperlink" Target="https://t.co/pDwVPOGrxt" TargetMode="External" /><Relationship Id="rId16" Type="http://schemas.openxmlformats.org/officeDocument/2006/relationships/hyperlink" Target="https://t.co/aynMp0d8Ds" TargetMode="External" /><Relationship Id="rId17" Type="http://schemas.openxmlformats.org/officeDocument/2006/relationships/hyperlink" Target="https://t.co/z0Jvb2olOJ" TargetMode="External" /><Relationship Id="rId18" Type="http://schemas.openxmlformats.org/officeDocument/2006/relationships/hyperlink" Target="https://t.co/MrvYocfvbo" TargetMode="External" /><Relationship Id="rId19" Type="http://schemas.openxmlformats.org/officeDocument/2006/relationships/hyperlink" Target="https://t.co/nkh3VBliLv" TargetMode="External" /><Relationship Id="rId20" Type="http://schemas.openxmlformats.org/officeDocument/2006/relationships/hyperlink" Target="https://t.co/XGA7e9HFiS" TargetMode="External" /><Relationship Id="rId21" Type="http://schemas.openxmlformats.org/officeDocument/2006/relationships/hyperlink" Target="https://t.co/LigM6KxnzI" TargetMode="External" /><Relationship Id="rId22" Type="http://schemas.openxmlformats.org/officeDocument/2006/relationships/hyperlink" Target="https://t.co/QUFFmB66Ru" TargetMode="External" /><Relationship Id="rId23" Type="http://schemas.openxmlformats.org/officeDocument/2006/relationships/hyperlink" Target="http://t.co/8xRXync1nK" TargetMode="External" /><Relationship Id="rId24" Type="http://schemas.openxmlformats.org/officeDocument/2006/relationships/hyperlink" Target="http://t.co/D2vfCVcMZi" TargetMode="External" /><Relationship Id="rId25" Type="http://schemas.openxmlformats.org/officeDocument/2006/relationships/hyperlink" Target="https://t.co/NhJS0o0Opj" TargetMode="External" /><Relationship Id="rId26" Type="http://schemas.openxmlformats.org/officeDocument/2006/relationships/hyperlink" Target="https://t.co/BtsJnOIR78" TargetMode="External" /><Relationship Id="rId27" Type="http://schemas.openxmlformats.org/officeDocument/2006/relationships/hyperlink" Target="https://t.co/6VSwHCnDfh" TargetMode="External" /><Relationship Id="rId28" Type="http://schemas.openxmlformats.org/officeDocument/2006/relationships/hyperlink" Target="https://t.co/GolBwnlLRV" TargetMode="External" /><Relationship Id="rId29" Type="http://schemas.openxmlformats.org/officeDocument/2006/relationships/hyperlink" Target="https://t.co/a1n4fP7otO" TargetMode="External" /><Relationship Id="rId30" Type="http://schemas.openxmlformats.org/officeDocument/2006/relationships/hyperlink" Target="https://t.co/USIqwZNvxP" TargetMode="External" /><Relationship Id="rId31" Type="http://schemas.openxmlformats.org/officeDocument/2006/relationships/hyperlink" Target="https://t.co/DPyOKhNV23" TargetMode="External" /><Relationship Id="rId32" Type="http://schemas.openxmlformats.org/officeDocument/2006/relationships/hyperlink" Target="https://t.co/tggFpLRDRd" TargetMode="External" /><Relationship Id="rId33" Type="http://schemas.openxmlformats.org/officeDocument/2006/relationships/hyperlink" Target="https://t.co/QcAP1stXyJ" TargetMode="External" /><Relationship Id="rId34" Type="http://schemas.openxmlformats.org/officeDocument/2006/relationships/hyperlink" Target="https://t.co/iPCSYtNbmg" TargetMode="External" /><Relationship Id="rId35" Type="http://schemas.openxmlformats.org/officeDocument/2006/relationships/hyperlink" Target="https://t.co/F7TIusx5oT" TargetMode="External" /><Relationship Id="rId36" Type="http://schemas.openxmlformats.org/officeDocument/2006/relationships/hyperlink" Target="https://t.co/G6zqbPMP60" TargetMode="External" /><Relationship Id="rId37" Type="http://schemas.openxmlformats.org/officeDocument/2006/relationships/hyperlink" Target="https://t.co/0JGF8HBqEw" TargetMode="External" /><Relationship Id="rId38" Type="http://schemas.openxmlformats.org/officeDocument/2006/relationships/hyperlink" Target="https://t.co/PAYiG35sX8" TargetMode="External" /><Relationship Id="rId39" Type="http://schemas.openxmlformats.org/officeDocument/2006/relationships/hyperlink" Target="http://t.co/SbSZtU9dWR" TargetMode="External" /><Relationship Id="rId40" Type="http://schemas.openxmlformats.org/officeDocument/2006/relationships/hyperlink" Target="https://t.co/8Nx0LspJCb" TargetMode="External" /><Relationship Id="rId41" Type="http://schemas.openxmlformats.org/officeDocument/2006/relationships/hyperlink" Target="https://t.co/Lf7hq5j5fE" TargetMode="External" /><Relationship Id="rId42" Type="http://schemas.openxmlformats.org/officeDocument/2006/relationships/hyperlink" Target="https://t.co/NNeCKDW4C2" TargetMode="External" /><Relationship Id="rId43" Type="http://schemas.openxmlformats.org/officeDocument/2006/relationships/hyperlink" Target="https://t.co/5STjRQohzo" TargetMode="External" /><Relationship Id="rId44" Type="http://schemas.openxmlformats.org/officeDocument/2006/relationships/hyperlink" Target="https://t.co/muI1AHTlKj" TargetMode="External" /><Relationship Id="rId45" Type="http://schemas.openxmlformats.org/officeDocument/2006/relationships/hyperlink" Target="https://t.co/0Qjr1FB2SW" TargetMode="External" /><Relationship Id="rId46" Type="http://schemas.openxmlformats.org/officeDocument/2006/relationships/hyperlink" Target="https://t.co/WEpq8OJLnG" TargetMode="External" /><Relationship Id="rId47" Type="http://schemas.openxmlformats.org/officeDocument/2006/relationships/hyperlink" Target="https://t.co/h7DlTtOn8Q" TargetMode="External" /><Relationship Id="rId48" Type="http://schemas.openxmlformats.org/officeDocument/2006/relationships/hyperlink" Target="https://t.co/jB987x7IQm" TargetMode="External" /><Relationship Id="rId49" Type="http://schemas.openxmlformats.org/officeDocument/2006/relationships/hyperlink" Target="https://t.co/AUghVgSjpX" TargetMode="External" /><Relationship Id="rId50" Type="http://schemas.openxmlformats.org/officeDocument/2006/relationships/hyperlink" Target="https://t.co/cZLgOqkBIH" TargetMode="External" /><Relationship Id="rId51" Type="http://schemas.openxmlformats.org/officeDocument/2006/relationships/hyperlink" Target="https://t.co/i4spcePMBR" TargetMode="External" /><Relationship Id="rId52" Type="http://schemas.openxmlformats.org/officeDocument/2006/relationships/hyperlink" Target="https://t.co/BJLSMmFQNT" TargetMode="External" /><Relationship Id="rId53" Type="http://schemas.openxmlformats.org/officeDocument/2006/relationships/hyperlink" Target="https://t.co/1b80Hh1cIA" TargetMode="External" /><Relationship Id="rId54" Type="http://schemas.openxmlformats.org/officeDocument/2006/relationships/hyperlink" Target="https://t.co/VqAP7K9rOw" TargetMode="External" /><Relationship Id="rId55" Type="http://schemas.openxmlformats.org/officeDocument/2006/relationships/hyperlink" Target="https://t.co/2fT17FzeSf" TargetMode="External" /><Relationship Id="rId56" Type="http://schemas.openxmlformats.org/officeDocument/2006/relationships/hyperlink" Target="https://t.co/2corzSyQdf" TargetMode="External" /><Relationship Id="rId57" Type="http://schemas.openxmlformats.org/officeDocument/2006/relationships/hyperlink" Target="https://t.co/P2keyXrEai" TargetMode="External" /><Relationship Id="rId58" Type="http://schemas.openxmlformats.org/officeDocument/2006/relationships/hyperlink" Target="https://t.co/wtvh7S71eF" TargetMode="External" /><Relationship Id="rId59" Type="http://schemas.openxmlformats.org/officeDocument/2006/relationships/hyperlink" Target="https://t.co/DK0Fbie0MM" TargetMode="External" /><Relationship Id="rId60" Type="http://schemas.openxmlformats.org/officeDocument/2006/relationships/hyperlink" Target="https://t.co/F57UY8h8Ab" TargetMode="External" /><Relationship Id="rId61" Type="http://schemas.openxmlformats.org/officeDocument/2006/relationships/hyperlink" Target="https://t.co/njNkvH2LIK" TargetMode="External" /><Relationship Id="rId62" Type="http://schemas.openxmlformats.org/officeDocument/2006/relationships/hyperlink" Target="https://t.co/pgPtSgiWfF" TargetMode="External" /><Relationship Id="rId63" Type="http://schemas.openxmlformats.org/officeDocument/2006/relationships/hyperlink" Target="https://t.co/IYwfONVcGs" TargetMode="External" /><Relationship Id="rId64" Type="http://schemas.openxmlformats.org/officeDocument/2006/relationships/hyperlink" Target="https://t.co/lHpOEaH1HI" TargetMode="External" /><Relationship Id="rId65" Type="http://schemas.openxmlformats.org/officeDocument/2006/relationships/hyperlink" Target="https://t.co/haakI5CMEi" TargetMode="External" /><Relationship Id="rId66" Type="http://schemas.openxmlformats.org/officeDocument/2006/relationships/hyperlink" Target="https://t.co/hLSV6yMGVs" TargetMode="External" /><Relationship Id="rId67" Type="http://schemas.openxmlformats.org/officeDocument/2006/relationships/hyperlink" Target="https://t.co/RyT2ScT8cy" TargetMode="External" /><Relationship Id="rId68" Type="http://schemas.openxmlformats.org/officeDocument/2006/relationships/hyperlink" Target="https://t.co/m5LCTiSMcb" TargetMode="External" /><Relationship Id="rId69" Type="http://schemas.openxmlformats.org/officeDocument/2006/relationships/hyperlink" Target="https://t.co/e3X5PH8e8r" TargetMode="External" /><Relationship Id="rId70" Type="http://schemas.openxmlformats.org/officeDocument/2006/relationships/hyperlink" Target="https://t.co/UnuwikQa07" TargetMode="External" /><Relationship Id="rId71" Type="http://schemas.openxmlformats.org/officeDocument/2006/relationships/hyperlink" Target="https://t.co/csfkbNC37k" TargetMode="External" /><Relationship Id="rId72" Type="http://schemas.openxmlformats.org/officeDocument/2006/relationships/hyperlink" Target="https://t.co/8K8oDNdH39" TargetMode="External" /><Relationship Id="rId73" Type="http://schemas.openxmlformats.org/officeDocument/2006/relationships/hyperlink" Target="https://t.co/XVUXwlJpWd" TargetMode="External" /><Relationship Id="rId74" Type="http://schemas.openxmlformats.org/officeDocument/2006/relationships/hyperlink" Target="https://t.co/wyVLmPjYxE" TargetMode="External" /><Relationship Id="rId75" Type="http://schemas.openxmlformats.org/officeDocument/2006/relationships/hyperlink" Target="https://t.co/NsQiRW5Fe9" TargetMode="External" /><Relationship Id="rId76" Type="http://schemas.openxmlformats.org/officeDocument/2006/relationships/hyperlink" Target="https://t.co/dadiuFnKTE" TargetMode="External" /><Relationship Id="rId77" Type="http://schemas.openxmlformats.org/officeDocument/2006/relationships/hyperlink" Target="https://t.co/annvCOwT3w" TargetMode="External" /><Relationship Id="rId78" Type="http://schemas.openxmlformats.org/officeDocument/2006/relationships/hyperlink" Target="https://t.co/L6lGlKgqLu" TargetMode="External" /><Relationship Id="rId79" Type="http://schemas.openxmlformats.org/officeDocument/2006/relationships/hyperlink" Target="https://t.co/dBHlIBhfHo" TargetMode="External" /><Relationship Id="rId80" Type="http://schemas.openxmlformats.org/officeDocument/2006/relationships/hyperlink" Target="https://t.co/WdHE4h94PO" TargetMode="External" /><Relationship Id="rId81" Type="http://schemas.openxmlformats.org/officeDocument/2006/relationships/hyperlink" Target="https://t.co/p7THjzxB18" TargetMode="External" /><Relationship Id="rId82" Type="http://schemas.openxmlformats.org/officeDocument/2006/relationships/hyperlink" Target="https://t.co/lqiJYFo8xl" TargetMode="External" /><Relationship Id="rId83" Type="http://schemas.openxmlformats.org/officeDocument/2006/relationships/hyperlink" Target="https://t.co/i2Aqf7rHIV" TargetMode="External" /><Relationship Id="rId84" Type="http://schemas.openxmlformats.org/officeDocument/2006/relationships/hyperlink" Target="https://t.co/h5elK3qvbk" TargetMode="External" /><Relationship Id="rId85" Type="http://schemas.openxmlformats.org/officeDocument/2006/relationships/hyperlink" Target="https://t.co/hSpAGTcd0T" TargetMode="External" /><Relationship Id="rId86" Type="http://schemas.openxmlformats.org/officeDocument/2006/relationships/hyperlink" Target="http://t.co/fXBLLAeEsd" TargetMode="External" /><Relationship Id="rId87" Type="http://schemas.openxmlformats.org/officeDocument/2006/relationships/hyperlink" Target="https://t.co/k58lCEIKjJ" TargetMode="External" /><Relationship Id="rId88" Type="http://schemas.openxmlformats.org/officeDocument/2006/relationships/hyperlink" Target="https://t.co/gWWNREnz2W" TargetMode="External" /><Relationship Id="rId89" Type="http://schemas.openxmlformats.org/officeDocument/2006/relationships/hyperlink" Target="https://t.co/SCAGyQVNOY" TargetMode="External" /><Relationship Id="rId90" Type="http://schemas.openxmlformats.org/officeDocument/2006/relationships/hyperlink" Target="https://t.co/r6BJW9MW4E" TargetMode="External" /><Relationship Id="rId91" Type="http://schemas.openxmlformats.org/officeDocument/2006/relationships/hyperlink" Target="https://t.co/lvEJUNI5wp" TargetMode="External" /><Relationship Id="rId92" Type="http://schemas.openxmlformats.org/officeDocument/2006/relationships/hyperlink" Target="https://t.co/vsAbmy2Tvr" TargetMode="External" /><Relationship Id="rId93" Type="http://schemas.openxmlformats.org/officeDocument/2006/relationships/hyperlink" Target="https://t.co/MGVTHflHXu" TargetMode="External" /><Relationship Id="rId94" Type="http://schemas.openxmlformats.org/officeDocument/2006/relationships/hyperlink" Target="https://t.co/EQKvvyqPS8" TargetMode="External" /><Relationship Id="rId95" Type="http://schemas.openxmlformats.org/officeDocument/2006/relationships/hyperlink" Target="https://t.co/awwdwtmAkP" TargetMode="External" /><Relationship Id="rId96" Type="http://schemas.openxmlformats.org/officeDocument/2006/relationships/hyperlink" Target="https://t.co/Li7b09PCXF" TargetMode="External" /><Relationship Id="rId97" Type="http://schemas.openxmlformats.org/officeDocument/2006/relationships/hyperlink" Target="https://t.co/lfxKMvR4R7" TargetMode="External" /><Relationship Id="rId98" Type="http://schemas.openxmlformats.org/officeDocument/2006/relationships/hyperlink" Target="https://t.co/EPBXDHwtFx" TargetMode="External" /><Relationship Id="rId99" Type="http://schemas.openxmlformats.org/officeDocument/2006/relationships/hyperlink" Target="https://t.co/a3BynJ1Hmu" TargetMode="External" /><Relationship Id="rId100" Type="http://schemas.openxmlformats.org/officeDocument/2006/relationships/hyperlink" Target="https://t.co/p25TqBBKg7" TargetMode="External" /><Relationship Id="rId101" Type="http://schemas.openxmlformats.org/officeDocument/2006/relationships/hyperlink" Target="https://t.co/lL5zXRlCHS" TargetMode="External" /><Relationship Id="rId102" Type="http://schemas.openxmlformats.org/officeDocument/2006/relationships/hyperlink" Target="https://t.co/hOe0jaVyxP" TargetMode="External" /><Relationship Id="rId103" Type="http://schemas.openxmlformats.org/officeDocument/2006/relationships/hyperlink" Target="https://t.co/eJpMdbbrL7" TargetMode="External" /><Relationship Id="rId104" Type="http://schemas.openxmlformats.org/officeDocument/2006/relationships/hyperlink" Target="https://t.co/7k1RwvtY8H" TargetMode="External" /><Relationship Id="rId105" Type="http://schemas.openxmlformats.org/officeDocument/2006/relationships/hyperlink" Target="https://t.co/WxLWcd0sBC" TargetMode="External" /><Relationship Id="rId106" Type="http://schemas.openxmlformats.org/officeDocument/2006/relationships/hyperlink" Target="https://t.co/SXSb5EImqi" TargetMode="External" /><Relationship Id="rId107" Type="http://schemas.openxmlformats.org/officeDocument/2006/relationships/hyperlink" Target="https://t.co/GMy7Em13jb" TargetMode="External" /><Relationship Id="rId108" Type="http://schemas.openxmlformats.org/officeDocument/2006/relationships/hyperlink" Target="https://t.co/5Pm0OTZzyF" TargetMode="External" /><Relationship Id="rId109" Type="http://schemas.openxmlformats.org/officeDocument/2006/relationships/hyperlink" Target="https://t.co/7gFwLrRx7x" TargetMode="External" /><Relationship Id="rId110" Type="http://schemas.openxmlformats.org/officeDocument/2006/relationships/hyperlink" Target="https://t.co/KjjFcTLqVy" TargetMode="External" /><Relationship Id="rId111" Type="http://schemas.openxmlformats.org/officeDocument/2006/relationships/hyperlink" Target="https://t.co/RjRWcjHTo9" TargetMode="External" /><Relationship Id="rId112" Type="http://schemas.openxmlformats.org/officeDocument/2006/relationships/hyperlink" Target="https://t.co/HcYDguM42z" TargetMode="External" /><Relationship Id="rId113" Type="http://schemas.openxmlformats.org/officeDocument/2006/relationships/hyperlink" Target="https://t.co/EH9ksRkEOv" TargetMode="External" /><Relationship Id="rId114" Type="http://schemas.openxmlformats.org/officeDocument/2006/relationships/hyperlink" Target="https://t.co/ZXZ78porlU" TargetMode="External" /><Relationship Id="rId115" Type="http://schemas.openxmlformats.org/officeDocument/2006/relationships/hyperlink" Target="https://t.co/wfBWgrO2Er" TargetMode="External" /><Relationship Id="rId116" Type="http://schemas.openxmlformats.org/officeDocument/2006/relationships/hyperlink" Target="https://t.co/8VHJEKkgOb" TargetMode="External" /><Relationship Id="rId117" Type="http://schemas.openxmlformats.org/officeDocument/2006/relationships/hyperlink" Target="https://t.co/XVhdiaeqeP" TargetMode="External" /><Relationship Id="rId118" Type="http://schemas.openxmlformats.org/officeDocument/2006/relationships/hyperlink" Target="https://t.co/9zEhD3R9ZX" TargetMode="External" /><Relationship Id="rId119" Type="http://schemas.openxmlformats.org/officeDocument/2006/relationships/hyperlink" Target="https://t.co/rwL4i34XL3" TargetMode="External" /><Relationship Id="rId120" Type="http://schemas.openxmlformats.org/officeDocument/2006/relationships/hyperlink" Target="https://t.co/6jC9GWSsdP" TargetMode="External" /><Relationship Id="rId121" Type="http://schemas.openxmlformats.org/officeDocument/2006/relationships/hyperlink" Target="https://t.co/NZW2IeuVDM" TargetMode="External" /><Relationship Id="rId122" Type="http://schemas.openxmlformats.org/officeDocument/2006/relationships/hyperlink" Target="https://t.co/GhhR6PLfem" TargetMode="External" /><Relationship Id="rId123" Type="http://schemas.openxmlformats.org/officeDocument/2006/relationships/hyperlink" Target="https://t.co/RTW0Nesyis" TargetMode="External" /><Relationship Id="rId124" Type="http://schemas.openxmlformats.org/officeDocument/2006/relationships/hyperlink" Target="https://t.co/1yHcAOSoIL" TargetMode="External" /><Relationship Id="rId125" Type="http://schemas.openxmlformats.org/officeDocument/2006/relationships/hyperlink" Target="https://t.co/MvjyRfZTDK" TargetMode="External" /><Relationship Id="rId126" Type="http://schemas.openxmlformats.org/officeDocument/2006/relationships/hyperlink" Target="https://t.co/L3A4afzX6T" TargetMode="External" /><Relationship Id="rId127" Type="http://schemas.openxmlformats.org/officeDocument/2006/relationships/hyperlink" Target="https://t.co/dDY9ngqC7z" TargetMode="External" /><Relationship Id="rId128" Type="http://schemas.openxmlformats.org/officeDocument/2006/relationships/hyperlink" Target="https://t.co/WN9o8F3r7U" TargetMode="External" /><Relationship Id="rId129" Type="http://schemas.openxmlformats.org/officeDocument/2006/relationships/hyperlink" Target="https://t.co/fPgZqVA0cL" TargetMode="External" /><Relationship Id="rId130" Type="http://schemas.openxmlformats.org/officeDocument/2006/relationships/hyperlink" Target="https://t.co/dsjgnONvx6" TargetMode="External" /><Relationship Id="rId131" Type="http://schemas.openxmlformats.org/officeDocument/2006/relationships/hyperlink" Target="https://t.co/Yon59ShVnk" TargetMode="External" /><Relationship Id="rId132" Type="http://schemas.openxmlformats.org/officeDocument/2006/relationships/hyperlink" Target="https://pbs.twimg.com/profile_banners/325345877/1550071769" TargetMode="External" /><Relationship Id="rId133" Type="http://schemas.openxmlformats.org/officeDocument/2006/relationships/hyperlink" Target="https://pbs.twimg.com/profile_banners/282349991/1503710017" TargetMode="External" /><Relationship Id="rId134" Type="http://schemas.openxmlformats.org/officeDocument/2006/relationships/hyperlink" Target="https://pbs.twimg.com/profile_banners/1881212294/1516421470" TargetMode="External" /><Relationship Id="rId135" Type="http://schemas.openxmlformats.org/officeDocument/2006/relationships/hyperlink" Target="https://pbs.twimg.com/profile_banners/60451369/1562643653" TargetMode="External" /><Relationship Id="rId136" Type="http://schemas.openxmlformats.org/officeDocument/2006/relationships/hyperlink" Target="https://pbs.twimg.com/profile_banners/2989019422/1460312291" TargetMode="External" /><Relationship Id="rId137" Type="http://schemas.openxmlformats.org/officeDocument/2006/relationships/hyperlink" Target="https://pbs.twimg.com/profile_banners/603206876/1483899318" TargetMode="External" /><Relationship Id="rId138" Type="http://schemas.openxmlformats.org/officeDocument/2006/relationships/hyperlink" Target="https://pbs.twimg.com/profile_banners/16574462/1560458504" TargetMode="External" /><Relationship Id="rId139" Type="http://schemas.openxmlformats.org/officeDocument/2006/relationships/hyperlink" Target="https://pbs.twimg.com/profile_banners/16573941/1562254363" TargetMode="External" /><Relationship Id="rId140" Type="http://schemas.openxmlformats.org/officeDocument/2006/relationships/hyperlink" Target="https://pbs.twimg.com/profile_banners/2868338168/1562909773" TargetMode="External" /><Relationship Id="rId141" Type="http://schemas.openxmlformats.org/officeDocument/2006/relationships/hyperlink" Target="https://pbs.twimg.com/profile_banners/41667140/1542054038" TargetMode="External" /><Relationship Id="rId142" Type="http://schemas.openxmlformats.org/officeDocument/2006/relationships/hyperlink" Target="https://pbs.twimg.com/profile_banners/1453054026/1526698242" TargetMode="External" /><Relationship Id="rId143" Type="http://schemas.openxmlformats.org/officeDocument/2006/relationships/hyperlink" Target="https://pbs.twimg.com/profile_banners/1687504004/1538928358" TargetMode="External" /><Relationship Id="rId144" Type="http://schemas.openxmlformats.org/officeDocument/2006/relationships/hyperlink" Target="https://pbs.twimg.com/profile_banners/480561963/1482648819" TargetMode="External" /><Relationship Id="rId145" Type="http://schemas.openxmlformats.org/officeDocument/2006/relationships/hyperlink" Target="https://pbs.twimg.com/profile_banners/1727245814/1562209594" TargetMode="External" /><Relationship Id="rId146" Type="http://schemas.openxmlformats.org/officeDocument/2006/relationships/hyperlink" Target="https://pbs.twimg.com/profile_banners/16695632/1496380580" TargetMode="External" /><Relationship Id="rId147" Type="http://schemas.openxmlformats.org/officeDocument/2006/relationships/hyperlink" Target="https://pbs.twimg.com/profile_banners/345837023/1562983835" TargetMode="External" /><Relationship Id="rId148" Type="http://schemas.openxmlformats.org/officeDocument/2006/relationships/hyperlink" Target="https://pbs.twimg.com/profile_banners/39824309/1431387536" TargetMode="External" /><Relationship Id="rId149" Type="http://schemas.openxmlformats.org/officeDocument/2006/relationships/hyperlink" Target="https://pbs.twimg.com/profile_banners/27213610/1423889271" TargetMode="External" /><Relationship Id="rId150" Type="http://schemas.openxmlformats.org/officeDocument/2006/relationships/hyperlink" Target="https://pbs.twimg.com/profile_banners/31537607/1353372616" TargetMode="External" /><Relationship Id="rId151" Type="http://schemas.openxmlformats.org/officeDocument/2006/relationships/hyperlink" Target="https://pbs.twimg.com/profile_banners/1050916884/1558792434" TargetMode="External" /><Relationship Id="rId152" Type="http://schemas.openxmlformats.org/officeDocument/2006/relationships/hyperlink" Target="https://pbs.twimg.com/profile_banners/2742660381/1443638826" TargetMode="External" /><Relationship Id="rId153" Type="http://schemas.openxmlformats.org/officeDocument/2006/relationships/hyperlink" Target="https://pbs.twimg.com/profile_banners/4529859694/1461612854" TargetMode="External" /><Relationship Id="rId154" Type="http://schemas.openxmlformats.org/officeDocument/2006/relationships/hyperlink" Target="https://pbs.twimg.com/profile_banners/22083910/1547598330" TargetMode="External" /><Relationship Id="rId155" Type="http://schemas.openxmlformats.org/officeDocument/2006/relationships/hyperlink" Target="https://pbs.twimg.com/profile_banners/888672024/1464028014" TargetMode="External" /><Relationship Id="rId156" Type="http://schemas.openxmlformats.org/officeDocument/2006/relationships/hyperlink" Target="https://pbs.twimg.com/profile_banners/46337605/1459216320" TargetMode="External" /><Relationship Id="rId157" Type="http://schemas.openxmlformats.org/officeDocument/2006/relationships/hyperlink" Target="https://pbs.twimg.com/profile_banners/22074866/1546190545" TargetMode="External" /><Relationship Id="rId158" Type="http://schemas.openxmlformats.org/officeDocument/2006/relationships/hyperlink" Target="https://pbs.twimg.com/profile_banners/533694125/1559606969" TargetMode="External" /><Relationship Id="rId159" Type="http://schemas.openxmlformats.org/officeDocument/2006/relationships/hyperlink" Target="https://pbs.twimg.com/profile_banners/1074988614/1518571754" TargetMode="External" /><Relationship Id="rId160" Type="http://schemas.openxmlformats.org/officeDocument/2006/relationships/hyperlink" Target="https://pbs.twimg.com/profile_banners/1070135017152659456/1562074258" TargetMode="External" /><Relationship Id="rId161" Type="http://schemas.openxmlformats.org/officeDocument/2006/relationships/hyperlink" Target="https://pbs.twimg.com/profile_banners/1055897033331085313/1562911939" TargetMode="External" /><Relationship Id="rId162" Type="http://schemas.openxmlformats.org/officeDocument/2006/relationships/hyperlink" Target="https://pbs.twimg.com/profile_banners/739784130/1560986464" TargetMode="External" /><Relationship Id="rId163" Type="http://schemas.openxmlformats.org/officeDocument/2006/relationships/hyperlink" Target="https://pbs.twimg.com/profile_banners/4579188701/1562890484" TargetMode="External" /><Relationship Id="rId164" Type="http://schemas.openxmlformats.org/officeDocument/2006/relationships/hyperlink" Target="https://pbs.twimg.com/profile_banners/1038896320344457216/1549333924" TargetMode="External" /><Relationship Id="rId165" Type="http://schemas.openxmlformats.org/officeDocument/2006/relationships/hyperlink" Target="https://pbs.twimg.com/profile_banners/922813919030398978/1548590033" TargetMode="External" /><Relationship Id="rId166" Type="http://schemas.openxmlformats.org/officeDocument/2006/relationships/hyperlink" Target="https://pbs.twimg.com/profile_banners/67973716/1563031369" TargetMode="External" /><Relationship Id="rId167" Type="http://schemas.openxmlformats.org/officeDocument/2006/relationships/hyperlink" Target="https://pbs.twimg.com/profile_banners/1120361869951275008/1562844677" TargetMode="External" /><Relationship Id="rId168" Type="http://schemas.openxmlformats.org/officeDocument/2006/relationships/hyperlink" Target="https://pbs.twimg.com/profile_banners/149318201/1479552175" TargetMode="External" /><Relationship Id="rId169" Type="http://schemas.openxmlformats.org/officeDocument/2006/relationships/hyperlink" Target="https://pbs.twimg.com/profile_banners/467912768/1555204765" TargetMode="External" /><Relationship Id="rId170" Type="http://schemas.openxmlformats.org/officeDocument/2006/relationships/hyperlink" Target="https://pbs.twimg.com/profile_banners/28834750/1560539552" TargetMode="External" /><Relationship Id="rId171" Type="http://schemas.openxmlformats.org/officeDocument/2006/relationships/hyperlink" Target="https://pbs.twimg.com/profile_banners/35528169/1472081214" TargetMode="External" /><Relationship Id="rId172" Type="http://schemas.openxmlformats.org/officeDocument/2006/relationships/hyperlink" Target="https://pbs.twimg.com/profile_banners/58963171/1560388072" TargetMode="External" /><Relationship Id="rId173" Type="http://schemas.openxmlformats.org/officeDocument/2006/relationships/hyperlink" Target="https://pbs.twimg.com/profile_banners/2841935626/1562102834" TargetMode="External" /><Relationship Id="rId174" Type="http://schemas.openxmlformats.org/officeDocument/2006/relationships/hyperlink" Target="https://pbs.twimg.com/profile_banners/1673684911/1527141866" TargetMode="External" /><Relationship Id="rId175" Type="http://schemas.openxmlformats.org/officeDocument/2006/relationships/hyperlink" Target="https://pbs.twimg.com/profile_banners/891253296/1428690934" TargetMode="External" /><Relationship Id="rId176" Type="http://schemas.openxmlformats.org/officeDocument/2006/relationships/hyperlink" Target="https://pbs.twimg.com/profile_banners/227347152/1535163760" TargetMode="External" /><Relationship Id="rId177" Type="http://schemas.openxmlformats.org/officeDocument/2006/relationships/hyperlink" Target="https://pbs.twimg.com/profile_banners/279046810/1428454562" TargetMode="External" /><Relationship Id="rId178" Type="http://schemas.openxmlformats.org/officeDocument/2006/relationships/hyperlink" Target="https://pbs.twimg.com/profile_banners/1349221416/1560637166" TargetMode="External" /><Relationship Id="rId179" Type="http://schemas.openxmlformats.org/officeDocument/2006/relationships/hyperlink" Target="https://pbs.twimg.com/profile_banners/1385347308/1541235934" TargetMode="External" /><Relationship Id="rId180" Type="http://schemas.openxmlformats.org/officeDocument/2006/relationships/hyperlink" Target="https://pbs.twimg.com/profile_banners/784996928/1479807987" TargetMode="External" /><Relationship Id="rId181" Type="http://schemas.openxmlformats.org/officeDocument/2006/relationships/hyperlink" Target="https://pbs.twimg.com/profile_banners/4894794958/1563195347" TargetMode="External" /><Relationship Id="rId182" Type="http://schemas.openxmlformats.org/officeDocument/2006/relationships/hyperlink" Target="https://pbs.twimg.com/profile_banners/1082819460384415746/1547071779" TargetMode="External" /><Relationship Id="rId183" Type="http://schemas.openxmlformats.org/officeDocument/2006/relationships/hyperlink" Target="https://pbs.twimg.com/profile_banners/1095793387251396608/1560973878" TargetMode="External" /><Relationship Id="rId184" Type="http://schemas.openxmlformats.org/officeDocument/2006/relationships/hyperlink" Target="https://pbs.twimg.com/profile_banners/291844821/1461514875" TargetMode="External" /><Relationship Id="rId185" Type="http://schemas.openxmlformats.org/officeDocument/2006/relationships/hyperlink" Target="https://pbs.twimg.com/profile_banners/67889373/1551693781" TargetMode="External" /><Relationship Id="rId186" Type="http://schemas.openxmlformats.org/officeDocument/2006/relationships/hyperlink" Target="https://pbs.twimg.com/profile_banners/423382551/1539350216" TargetMode="External" /><Relationship Id="rId187" Type="http://schemas.openxmlformats.org/officeDocument/2006/relationships/hyperlink" Target="https://pbs.twimg.com/profile_banners/2287393632/1501847919" TargetMode="External" /><Relationship Id="rId188" Type="http://schemas.openxmlformats.org/officeDocument/2006/relationships/hyperlink" Target="https://pbs.twimg.com/profile_banners/3293409000/1562749386" TargetMode="External" /><Relationship Id="rId189" Type="http://schemas.openxmlformats.org/officeDocument/2006/relationships/hyperlink" Target="https://pbs.twimg.com/profile_banners/27869564/1548437926" TargetMode="External" /><Relationship Id="rId190" Type="http://schemas.openxmlformats.org/officeDocument/2006/relationships/hyperlink" Target="https://pbs.twimg.com/profile_banners/7936012/1399321291" TargetMode="External" /><Relationship Id="rId191" Type="http://schemas.openxmlformats.org/officeDocument/2006/relationships/hyperlink" Target="https://pbs.twimg.com/profile_banners/251913822/1407788492" TargetMode="External" /><Relationship Id="rId192" Type="http://schemas.openxmlformats.org/officeDocument/2006/relationships/hyperlink" Target="https://pbs.twimg.com/profile_banners/116525613/1562572243" TargetMode="External" /><Relationship Id="rId193" Type="http://schemas.openxmlformats.org/officeDocument/2006/relationships/hyperlink" Target="https://pbs.twimg.com/profile_banners/954784959507570693/1516473660" TargetMode="External" /><Relationship Id="rId194" Type="http://schemas.openxmlformats.org/officeDocument/2006/relationships/hyperlink" Target="https://pbs.twimg.com/profile_banners/22289668/1522025020" TargetMode="External" /><Relationship Id="rId195" Type="http://schemas.openxmlformats.org/officeDocument/2006/relationships/hyperlink" Target="https://pbs.twimg.com/profile_banners/792877079318507520/1477967087" TargetMode="External" /><Relationship Id="rId196" Type="http://schemas.openxmlformats.org/officeDocument/2006/relationships/hyperlink" Target="https://pbs.twimg.com/profile_banners/225692175/1555134168" TargetMode="External" /><Relationship Id="rId197" Type="http://schemas.openxmlformats.org/officeDocument/2006/relationships/hyperlink" Target="https://pbs.twimg.com/profile_banners/703934042215981056/1551531602" TargetMode="External" /><Relationship Id="rId198" Type="http://schemas.openxmlformats.org/officeDocument/2006/relationships/hyperlink" Target="https://pbs.twimg.com/profile_banners/881336677138128897/1559331375" TargetMode="External" /><Relationship Id="rId199" Type="http://schemas.openxmlformats.org/officeDocument/2006/relationships/hyperlink" Target="https://pbs.twimg.com/profile_banners/277255344/1547669636" TargetMode="External" /><Relationship Id="rId200" Type="http://schemas.openxmlformats.org/officeDocument/2006/relationships/hyperlink" Target="https://pbs.twimg.com/profile_banners/1017952301447774208/1560142626" TargetMode="External" /><Relationship Id="rId201" Type="http://schemas.openxmlformats.org/officeDocument/2006/relationships/hyperlink" Target="https://pbs.twimg.com/profile_banners/16270480/1476665010" TargetMode="External" /><Relationship Id="rId202" Type="http://schemas.openxmlformats.org/officeDocument/2006/relationships/hyperlink" Target="https://pbs.twimg.com/profile_banners/235304164/1556947130" TargetMode="External" /><Relationship Id="rId203" Type="http://schemas.openxmlformats.org/officeDocument/2006/relationships/hyperlink" Target="https://pbs.twimg.com/profile_banners/96380232/1556112878" TargetMode="External" /><Relationship Id="rId204" Type="http://schemas.openxmlformats.org/officeDocument/2006/relationships/hyperlink" Target="https://pbs.twimg.com/profile_banners/562418891/1404765812" TargetMode="External" /><Relationship Id="rId205" Type="http://schemas.openxmlformats.org/officeDocument/2006/relationships/hyperlink" Target="https://pbs.twimg.com/profile_banners/1105524461166620672/1554607885" TargetMode="External" /><Relationship Id="rId206" Type="http://schemas.openxmlformats.org/officeDocument/2006/relationships/hyperlink" Target="https://pbs.twimg.com/profile_banners/1355298870/1384786703" TargetMode="External" /><Relationship Id="rId207" Type="http://schemas.openxmlformats.org/officeDocument/2006/relationships/hyperlink" Target="https://pbs.twimg.com/profile_banners/881380190/1501899315" TargetMode="External" /><Relationship Id="rId208" Type="http://schemas.openxmlformats.org/officeDocument/2006/relationships/hyperlink" Target="https://pbs.twimg.com/profile_banners/2276349041/1390503443" TargetMode="External" /><Relationship Id="rId209" Type="http://schemas.openxmlformats.org/officeDocument/2006/relationships/hyperlink" Target="https://pbs.twimg.com/profile_banners/544879773/1461636399" TargetMode="External" /><Relationship Id="rId210" Type="http://schemas.openxmlformats.org/officeDocument/2006/relationships/hyperlink" Target="https://pbs.twimg.com/profile_banners/1120425255418331136/1555966440" TargetMode="External" /><Relationship Id="rId211" Type="http://schemas.openxmlformats.org/officeDocument/2006/relationships/hyperlink" Target="https://pbs.twimg.com/profile_banners/62917965/1424600444" TargetMode="External" /><Relationship Id="rId212" Type="http://schemas.openxmlformats.org/officeDocument/2006/relationships/hyperlink" Target="https://pbs.twimg.com/profile_banners/295582845/1562542930" TargetMode="External" /><Relationship Id="rId213" Type="http://schemas.openxmlformats.org/officeDocument/2006/relationships/hyperlink" Target="https://pbs.twimg.com/profile_banners/29695397/1528975823" TargetMode="External" /><Relationship Id="rId214" Type="http://schemas.openxmlformats.org/officeDocument/2006/relationships/hyperlink" Target="https://pbs.twimg.com/profile_banners/4241826913/1562971568" TargetMode="External" /><Relationship Id="rId215" Type="http://schemas.openxmlformats.org/officeDocument/2006/relationships/hyperlink" Target="https://pbs.twimg.com/profile_banners/266697434/1495085243" TargetMode="External" /><Relationship Id="rId216" Type="http://schemas.openxmlformats.org/officeDocument/2006/relationships/hyperlink" Target="https://pbs.twimg.com/profile_banners/1021229211917398016/1561744429" TargetMode="External" /><Relationship Id="rId217" Type="http://schemas.openxmlformats.org/officeDocument/2006/relationships/hyperlink" Target="https://pbs.twimg.com/profile_banners/1090195373401014272/1562993156" TargetMode="External" /><Relationship Id="rId218" Type="http://schemas.openxmlformats.org/officeDocument/2006/relationships/hyperlink" Target="https://pbs.twimg.com/profile_banners/2734032742/1562338184" TargetMode="External" /><Relationship Id="rId219" Type="http://schemas.openxmlformats.org/officeDocument/2006/relationships/hyperlink" Target="https://pbs.twimg.com/profile_banners/194649038/1532558917" TargetMode="External" /><Relationship Id="rId220" Type="http://schemas.openxmlformats.org/officeDocument/2006/relationships/hyperlink" Target="https://pbs.twimg.com/profile_banners/3308367485/1561490888" TargetMode="External" /><Relationship Id="rId221" Type="http://schemas.openxmlformats.org/officeDocument/2006/relationships/hyperlink" Target="https://pbs.twimg.com/profile_banners/16544818/1560975179" TargetMode="External" /><Relationship Id="rId222" Type="http://schemas.openxmlformats.org/officeDocument/2006/relationships/hyperlink" Target="https://pbs.twimg.com/profile_banners/18860712/1534984080" TargetMode="External" /><Relationship Id="rId223" Type="http://schemas.openxmlformats.org/officeDocument/2006/relationships/hyperlink" Target="https://pbs.twimg.com/profile_banners/113506049/1552976487" TargetMode="External" /><Relationship Id="rId224" Type="http://schemas.openxmlformats.org/officeDocument/2006/relationships/hyperlink" Target="https://pbs.twimg.com/profile_banners/182370723/1562250632" TargetMode="External" /><Relationship Id="rId225" Type="http://schemas.openxmlformats.org/officeDocument/2006/relationships/hyperlink" Target="https://pbs.twimg.com/profile_banners/31354756/1545510688" TargetMode="External" /><Relationship Id="rId226" Type="http://schemas.openxmlformats.org/officeDocument/2006/relationships/hyperlink" Target="https://pbs.twimg.com/profile_banners/17870564/1557299875" TargetMode="External" /><Relationship Id="rId227" Type="http://schemas.openxmlformats.org/officeDocument/2006/relationships/hyperlink" Target="https://pbs.twimg.com/profile_banners/14787713/1530192069" TargetMode="External" /><Relationship Id="rId228" Type="http://schemas.openxmlformats.org/officeDocument/2006/relationships/hyperlink" Target="https://pbs.twimg.com/profile_banners/2804207580/1545679389" TargetMode="External" /><Relationship Id="rId229" Type="http://schemas.openxmlformats.org/officeDocument/2006/relationships/hyperlink" Target="https://pbs.twimg.com/profile_banners/872780541875163136/1532680310" TargetMode="External" /><Relationship Id="rId230" Type="http://schemas.openxmlformats.org/officeDocument/2006/relationships/hyperlink" Target="https://pbs.twimg.com/profile_banners/1524542256/1558703283" TargetMode="External" /><Relationship Id="rId231" Type="http://schemas.openxmlformats.org/officeDocument/2006/relationships/hyperlink" Target="https://pbs.twimg.com/profile_banners/958522404359176192/1561738427" TargetMode="External" /><Relationship Id="rId232" Type="http://schemas.openxmlformats.org/officeDocument/2006/relationships/hyperlink" Target="https://pbs.twimg.com/profile_banners/26996726/1436741841" TargetMode="External" /><Relationship Id="rId233" Type="http://schemas.openxmlformats.org/officeDocument/2006/relationships/hyperlink" Target="https://pbs.twimg.com/profile_banners/831383305354375169/1507045163" TargetMode="External" /><Relationship Id="rId234" Type="http://schemas.openxmlformats.org/officeDocument/2006/relationships/hyperlink" Target="https://pbs.twimg.com/profile_banners/128603479/1510362383" TargetMode="External" /><Relationship Id="rId235" Type="http://schemas.openxmlformats.org/officeDocument/2006/relationships/hyperlink" Target="https://pbs.twimg.com/profile_banners/3181528317/1511485354" TargetMode="External" /><Relationship Id="rId236" Type="http://schemas.openxmlformats.org/officeDocument/2006/relationships/hyperlink" Target="https://pbs.twimg.com/profile_banners/360362998/1466610485" TargetMode="External" /><Relationship Id="rId237" Type="http://schemas.openxmlformats.org/officeDocument/2006/relationships/hyperlink" Target="https://pbs.twimg.com/profile_banners/156460694/1412564825" TargetMode="External" /><Relationship Id="rId238" Type="http://schemas.openxmlformats.org/officeDocument/2006/relationships/hyperlink" Target="https://pbs.twimg.com/profile_banners/1201766402/1563049835" TargetMode="External" /><Relationship Id="rId239" Type="http://schemas.openxmlformats.org/officeDocument/2006/relationships/hyperlink" Target="https://pbs.twimg.com/profile_banners/73275956/1382202438" TargetMode="External" /><Relationship Id="rId240" Type="http://schemas.openxmlformats.org/officeDocument/2006/relationships/hyperlink" Target="https://pbs.twimg.com/profile_banners/1144290565321871360/1561656159" TargetMode="External" /><Relationship Id="rId241" Type="http://schemas.openxmlformats.org/officeDocument/2006/relationships/hyperlink" Target="https://pbs.twimg.com/profile_banners/390559102/1563134832" TargetMode="External" /><Relationship Id="rId242" Type="http://schemas.openxmlformats.org/officeDocument/2006/relationships/hyperlink" Target="https://pbs.twimg.com/profile_banners/1039547367282888704/1558409291" TargetMode="External" /><Relationship Id="rId243" Type="http://schemas.openxmlformats.org/officeDocument/2006/relationships/hyperlink" Target="https://pbs.twimg.com/profile_banners/166578967/1556723726" TargetMode="External" /><Relationship Id="rId244" Type="http://schemas.openxmlformats.org/officeDocument/2006/relationships/hyperlink" Target="https://pbs.twimg.com/profile_banners/231577324/1562228731" TargetMode="External" /><Relationship Id="rId245" Type="http://schemas.openxmlformats.org/officeDocument/2006/relationships/hyperlink" Target="https://pbs.twimg.com/profile_banners/1046245577657180160/1561672161" TargetMode="External" /><Relationship Id="rId246" Type="http://schemas.openxmlformats.org/officeDocument/2006/relationships/hyperlink" Target="https://pbs.twimg.com/profile_banners/33802137/1349295959" TargetMode="External" /><Relationship Id="rId247" Type="http://schemas.openxmlformats.org/officeDocument/2006/relationships/hyperlink" Target="https://pbs.twimg.com/profile_banners/349178024/1539482183" TargetMode="External" /><Relationship Id="rId248" Type="http://schemas.openxmlformats.org/officeDocument/2006/relationships/hyperlink" Target="https://pbs.twimg.com/profile_banners/1069346377518305281/1544069113" TargetMode="External" /><Relationship Id="rId249" Type="http://schemas.openxmlformats.org/officeDocument/2006/relationships/hyperlink" Target="https://pbs.twimg.com/profile_banners/126771937/1399437882" TargetMode="External" /><Relationship Id="rId250" Type="http://schemas.openxmlformats.org/officeDocument/2006/relationships/hyperlink" Target="https://pbs.twimg.com/profile_banners/17022627/1437295696" TargetMode="External" /><Relationship Id="rId251" Type="http://schemas.openxmlformats.org/officeDocument/2006/relationships/hyperlink" Target="https://pbs.twimg.com/profile_banners/2559985398/1499911212" TargetMode="External" /><Relationship Id="rId252" Type="http://schemas.openxmlformats.org/officeDocument/2006/relationships/hyperlink" Target="https://pbs.twimg.com/profile_banners/292513863/1349230014" TargetMode="External" /><Relationship Id="rId253" Type="http://schemas.openxmlformats.org/officeDocument/2006/relationships/hyperlink" Target="https://pbs.twimg.com/profile_banners/519812419/1503975195" TargetMode="External" /><Relationship Id="rId254" Type="http://schemas.openxmlformats.org/officeDocument/2006/relationships/hyperlink" Target="https://pbs.twimg.com/profile_banners/49151185/1469943320" TargetMode="External" /><Relationship Id="rId255" Type="http://schemas.openxmlformats.org/officeDocument/2006/relationships/hyperlink" Target="https://pbs.twimg.com/profile_banners/940424478990970881/1555333205" TargetMode="External" /><Relationship Id="rId256" Type="http://schemas.openxmlformats.org/officeDocument/2006/relationships/hyperlink" Target="https://pbs.twimg.com/profile_banners/75683759/1535950005" TargetMode="External" /><Relationship Id="rId257" Type="http://schemas.openxmlformats.org/officeDocument/2006/relationships/hyperlink" Target="https://pbs.twimg.com/profile_banners/421372135/1534468330" TargetMode="External" /><Relationship Id="rId258" Type="http://schemas.openxmlformats.org/officeDocument/2006/relationships/hyperlink" Target="https://pbs.twimg.com/profile_banners/132414688/1554998487" TargetMode="External" /><Relationship Id="rId259" Type="http://schemas.openxmlformats.org/officeDocument/2006/relationships/hyperlink" Target="https://pbs.twimg.com/profile_banners/20643299/1525208844" TargetMode="External" /><Relationship Id="rId260" Type="http://schemas.openxmlformats.org/officeDocument/2006/relationships/hyperlink" Target="https://pbs.twimg.com/profile_banners/1711106821/1562573778" TargetMode="External" /><Relationship Id="rId261" Type="http://schemas.openxmlformats.org/officeDocument/2006/relationships/hyperlink" Target="https://pbs.twimg.com/profile_banners/1007696554034188289/1557390413" TargetMode="External" /><Relationship Id="rId262" Type="http://schemas.openxmlformats.org/officeDocument/2006/relationships/hyperlink" Target="https://pbs.twimg.com/profile_banners/27456238/1532719495" TargetMode="External" /><Relationship Id="rId263" Type="http://schemas.openxmlformats.org/officeDocument/2006/relationships/hyperlink" Target="https://pbs.twimg.com/profile_banners/16843054/1556251050" TargetMode="External" /><Relationship Id="rId264" Type="http://schemas.openxmlformats.org/officeDocument/2006/relationships/hyperlink" Target="https://pbs.twimg.com/profile_banners/1120846916/1445751455" TargetMode="External" /><Relationship Id="rId265" Type="http://schemas.openxmlformats.org/officeDocument/2006/relationships/hyperlink" Target="https://pbs.twimg.com/profile_banners/168829243/1554497388" TargetMode="External" /><Relationship Id="rId266" Type="http://schemas.openxmlformats.org/officeDocument/2006/relationships/hyperlink" Target="https://pbs.twimg.com/profile_banners/1035005962229362688/1552540516" TargetMode="External" /><Relationship Id="rId267" Type="http://schemas.openxmlformats.org/officeDocument/2006/relationships/hyperlink" Target="https://pbs.twimg.com/profile_banners/58380190/1403296889" TargetMode="External" /><Relationship Id="rId268" Type="http://schemas.openxmlformats.org/officeDocument/2006/relationships/hyperlink" Target="https://pbs.twimg.com/profile_banners/66181667/1531115603" TargetMode="External" /><Relationship Id="rId269" Type="http://schemas.openxmlformats.org/officeDocument/2006/relationships/hyperlink" Target="https://pbs.twimg.com/profile_banners/180987392/1536336243" TargetMode="External" /><Relationship Id="rId270" Type="http://schemas.openxmlformats.org/officeDocument/2006/relationships/hyperlink" Target="https://pbs.twimg.com/profile_banners/40569604/1468589145" TargetMode="External" /><Relationship Id="rId271" Type="http://schemas.openxmlformats.org/officeDocument/2006/relationships/hyperlink" Target="https://pbs.twimg.com/profile_banners/364665444/1548076156" TargetMode="External" /><Relationship Id="rId272" Type="http://schemas.openxmlformats.org/officeDocument/2006/relationships/hyperlink" Target="https://pbs.twimg.com/profile_banners/216197097/1559500228" TargetMode="External" /><Relationship Id="rId273" Type="http://schemas.openxmlformats.org/officeDocument/2006/relationships/hyperlink" Target="https://pbs.twimg.com/profile_banners/20488723/1556021445" TargetMode="External" /><Relationship Id="rId274" Type="http://schemas.openxmlformats.org/officeDocument/2006/relationships/hyperlink" Target="https://pbs.twimg.com/profile_banners/855750852/1397443745" TargetMode="External" /><Relationship Id="rId275" Type="http://schemas.openxmlformats.org/officeDocument/2006/relationships/hyperlink" Target="https://pbs.twimg.com/profile_banners/1288857013/1563067637" TargetMode="External" /><Relationship Id="rId276" Type="http://schemas.openxmlformats.org/officeDocument/2006/relationships/hyperlink" Target="https://pbs.twimg.com/profile_banners/84885329/1529980227" TargetMode="External" /><Relationship Id="rId277" Type="http://schemas.openxmlformats.org/officeDocument/2006/relationships/hyperlink" Target="https://pbs.twimg.com/profile_banners/47856843/1562799623" TargetMode="External" /><Relationship Id="rId278" Type="http://schemas.openxmlformats.org/officeDocument/2006/relationships/hyperlink" Target="https://pbs.twimg.com/profile_banners/46318332/1485615296" TargetMode="External" /><Relationship Id="rId279" Type="http://schemas.openxmlformats.org/officeDocument/2006/relationships/hyperlink" Target="https://pbs.twimg.com/profile_banners/183395079/1560631411" TargetMode="External" /><Relationship Id="rId280" Type="http://schemas.openxmlformats.org/officeDocument/2006/relationships/hyperlink" Target="https://pbs.twimg.com/profile_banners/4745764527/1562090049" TargetMode="External" /><Relationship Id="rId281" Type="http://schemas.openxmlformats.org/officeDocument/2006/relationships/hyperlink" Target="https://pbs.twimg.com/profile_banners/2319107151/1437247418" TargetMode="External" /><Relationship Id="rId282" Type="http://schemas.openxmlformats.org/officeDocument/2006/relationships/hyperlink" Target="https://pbs.twimg.com/profile_banners/427808736/1430018819" TargetMode="External" /><Relationship Id="rId283" Type="http://schemas.openxmlformats.org/officeDocument/2006/relationships/hyperlink" Target="https://pbs.twimg.com/profile_banners/113784998/1361364053" TargetMode="External" /><Relationship Id="rId284" Type="http://schemas.openxmlformats.org/officeDocument/2006/relationships/hyperlink" Target="https://pbs.twimg.com/profile_banners/60783724/1559328396" TargetMode="External" /><Relationship Id="rId285" Type="http://schemas.openxmlformats.org/officeDocument/2006/relationships/hyperlink" Target="https://pbs.twimg.com/profile_banners/21372810/1560059194" TargetMode="External" /><Relationship Id="rId286" Type="http://schemas.openxmlformats.org/officeDocument/2006/relationships/hyperlink" Target="https://pbs.twimg.com/profile_banners/927361645713743873/1558794847" TargetMode="External" /><Relationship Id="rId287" Type="http://schemas.openxmlformats.org/officeDocument/2006/relationships/hyperlink" Target="https://pbs.twimg.com/profile_banners/20367781/1523236932" TargetMode="External" /><Relationship Id="rId288" Type="http://schemas.openxmlformats.org/officeDocument/2006/relationships/hyperlink" Target="https://pbs.twimg.com/profile_banners/817776763262509056/1528421885" TargetMode="External" /><Relationship Id="rId289" Type="http://schemas.openxmlformats.org/officeDocument/2006/relationships/hyperlink" Target="https://pbs.twimg.com/profile_banners/392472061/1548483215" TargetMode="External" /><Relationship Id="rId290" Type="http://schemas.openxmlformats.org/officeDocument/2006/relationships/hyperlink" Target="https://pbs.twimg.com/profile_banners/50649048/1509199061" TargetMode="External" /><Relationship Id="rId291" Type="http://schemas.openxmlformats.org/officeDocument/2006/relationships/hyperlink" Target="https://pbs.twimg.com/profile_banners/45908610/1563151749" TargetMode="External" /><Relationship Id="rId292" Type="http://schemas.openxmlformats.org/officeDocument/2006/relationships/hyperlink" Target="https://pbs.twimg.com/profile_banners/874458938841935872/1551315496" TargetMode="External" /><Relationship Id="rId293" Type="http://schemas.openxmlformats.org/officeDocument/2006/relationships/hyperlink" Target="https://pbs.twimg.com/profile_banners/344686533/1561256178" TargetMode="External" /><Relationship Id="rId294" Type="http://schemas.openxmlformats.org/officeDocument/2006/relationships/hyperlink" Target="https://pbs.twimg.com/profile_banners/1398685344/1563073058" TargetMode="External" /><Relationship Id="rId295" Type="http://schemas.openxmlformats.org/officeDocument/2006/relationships/hyperlink" Target="https://pbs.twimg.com/profile_banners/19448754/1563176366" TargetMode="External" /><Relationship Id="rId296" Type="http://schemas.openxmlformats.org/officeDocument/2006/relationships/hyperlink" Target="https://pbs.twimg.com/profile_banners/57012902/1559579081" TargetMode="External" /><Relationship Id="rId297" Type="http://schemas.openxmlformats.org/officeDocument/2006/relationships/hyperlink" Target="https://pbs.twimg.com/profile_banners/589749595/1555373187" TargetMode="External" /><Relationship Id="rId298" Type="http://schemas.openxmlformats.org/officeDocument/2006/relationships/hyperlink" Target="https://pbs.twimg.com/profile_banners/30915619/1487523059" TargetMode="External" /><Relationship Id="rId299" Type="http://schemas.openxmlformats.org/officeDocument/2006/relationships/hyperlink" Target="https://pbs.twimg.com/profile_banners/1115138119471456257/1556700908" TargetMode="External" /><Relationship Id="rId300" Type="http://schemas.openxmlformats.org/officeDocument/2006/relationships/hyperlink" Target="https://pbs.twimg.com/profile_banners/750893667007795200/1467862682" TargetMode="External" /><Relationship Id="rId301" Type="http://schemas.openxmlformats.org/officeDocument/2006/relationships/hyperlink" Target="https://pbs.twimg.com/profile_banners/2716380268/1563164273" TargetMode="External" /><Relationship Id="rId302" Type="http://schemas.openxmlformats.org/officeDocument/2006/relationships/hyperlink" Target="https://pbs.twimg.com/profile_banners/2188660825/1552782795" TargetMode="External" /><Relationship Id="rId303" Type="http://schemas.openxmlformats.org/officeDocument/2006/relationships/hyperlink" Target="https://pbs.twimg.com/profile_banners/321131937/1562812809" TargetMode="External" /><Relationship Id="rId304" Type="http://schemas.openxmlformats.org/officeDocument/2006/relationships/hyperlink" Target="https://pbs.twimg.com/profile_banners/4693407920/1552250298" TargetMode="External" /><Relationship Id="rId305" Type="http://schemas.openxmlformats.org/officeDocument/2006/relationships/hyperlink" Target="https://pbs.twimg.com/profile_banners/832402277143085057/1562544603" TargetMode="External" /><Relationship Id="rId306" Type="http://schemas.openxmlformats.org/officeDocument/2006/relationships/hyperlink" Target="https://pbs.twimg.com/profile_banners/27754161/1412744987" TargetMode="External" /><Relationship Id="rId307" Type="http://schemas.openxmlformats.org/officeDocument/2006/relationships/hyperlink" Target="https://pbs.twimg.com/profile_banners/2187037014/1559006704" TargetMode="External" /><Relationship Id="rId308" Type="http://schemas.openxmlformats.org/officeDocument/2006/relationships/hyperlink" Target="https://pbs.twimg.com/profile_banners/280410429/1513581625" TargetMode="External" /><Relationship Id="rId309" Type="http://schemas.openxmlformats.org/officeDocument/2006/relationships/hyperlink" Target="https://pbs.twimg.com/profile_banners/2898344707/1549677222" TargetMode="External" /><Relationship Id="rId310" Type="http://schemas.openxmlformats.org/officeDocument/2006/relationships/hyperlink" Target="https://pbs.twimg.com/profile_banners/442233095/1461957097" TargetMode="External" /><Relationship Id="rId311" Type="http://schemas.openxmlformats.org/officeDocument/2006/relationships/hyperlink" Target="https://pbs.twimg.com/profile_banners/1147062254/1562792172" TargetMode="External" /><Relationship Id="rId312" Type="http://schemas.openxmlformats.org/officeDocument/2006/relationships/hyperlink" Target="https://pbs.twimg.com/profile_banners/94509387/1489593912" TargetMode="External" /><Relationship Id="rId313" Type="http://schemas.openxmlformats.org/officeDocument/2006/relationships/hyperlink" Target="https://pbs.twimg.com/profile_banners/54402221/1560956344" TargetMode="External" /><Relationship Id="rId314" Type="http://schemas.openxmlformats.org/officeDocument/2006/relationships/hyperlink" Target="https://pbs.twimg.com/profile_banners/2273584152/1561710270" TargetMode="External" /><Relationship Id="rId315" Type="http://schemas.openxmlformats.org/officeDocument/2006/relationships/hyperlink" Target="https://pbs.twimg.com/profile_banners/23164303/1471712212" TargetMode="External" /><Relationship Id="rId316" Type="http://schemas.openxmlformats.org/officeDocument/2006/relationships/hyperlink" Target="https://pbs.twimg.com/profile_banners/23414403/1495484804" TargetMode="External" /><Relationship Id="rId317" Type="http://schemas.openxmlformats.org/officeDocument/2006/relationships/hyperlink" Target="https://pbs.twimg.com/profile_banners/63793013/1428787332" TargetMode="External" /><Relationship Id="rId318" Type="http://schemas.openxmlformats.org/officeDocument/2006/relationships/hyperlink" Target="https://pbs.twimg.com/profile_banners/756510774/1558295780" TargetMode="External" /><Relationship Id="rId319" Type="http://schemas.openxmlformats.org/officeDocument/2006/relationships/hyperlink" Target="https://pbs.twimg.com/profile_banners/19167557/1562151144" TargetMode="External" /><Relationship Id="rId320" Type="http://schemas.openxmlformats.org/officeDocument/2006/relationships/hyperlink" Target="https://pbs.twimg.com/profile_banners/27346941/1545135055" TargetMode="External" /><Relationship Id="rId321" Type="http://schemas.openxmlformats.org/officeDocument/2006/relationships/hyperlink" Target="https://pbs.twimg.com/profile_banners/16551511/1458425356" TargetMode="External" /><Relationship Id="rId322" Type="http://schemas.openxmlformats.org/officeDocument/2006/relationships/hyperlink" Target="https://pbs.twimg.com/profile_banners/48242872/1482176730" TargetMode="External" /><Relationship Id="rId323" Type="http://schemas.openxmlformats.org/officeDocument/2006/relationships/hyperlink" Target="https://pbs.twimg.com/profile_banners/391515681/1356766805" TargetMode="External" /><Relationship Id="rId324" Type="http://schemas.openxmlformats.org/officeDocument/2006/relationships/hyperlink" Target="https://pbs.twimg.com/profile_banners/198477192/1561622487" TargetMode="External" /><Relationship Id="rId325" Type="http://schemas.openxmlformats.org/officeDocument/2006/relationships/hyperlink" Target="https://pbs.twimg.com/profile_banners/934490563/1477906659" TargetMode="External" /><Relationship Id="rId326" Type="http://schemas.openxmlformats.org/officeDocument/2006/relationships/hyperlink" Target="https://pbs.twimg.com/profile_banners/215975693/1546934388" TargetMode="External" /><Relationship Id="rId327" Type="http://schemas.openxmlformats.org/officeDocument/2006/relationships/hyperlink" Target="https://pbs.twimg.com/profile_banners/80297685/1562143906" TargetMode="External" /><Relationship Id="rId328" Type="http://schemas.openxmlformats.org/officeDocument/2006/relationships/hyperlink" Target="https://pbs.twimg.com/profile_banners/945281558520279040/1536496583" TargetMode="External" /><Relationship Id="rId329" Type="http://schemas.openxmlformats.org/officeDocument/2006/relationships/hyperlink" Target="https://pbs.twimg.com/profile_banners/21293798/1506418586" TargetMode="External" /><Relationship Id="rId330" Type="http://schemas.openxmlformats.org/officeDocument/2006/relationships/hyperlink" Target="https://pbs.twimg.com/profile_banners/149211870/1372775234" TargetMode="External" /><Relationship Id="rId331" Type="http://schemas.openxmlformats.org/officeDocument/2006/relationships/hyperlink" Target="https://pbs.twimg.com/profile_banners/738449548184457216/1559869887" TargetMode="External" /><Relationship Id="rId332" Type="http://schemas.openxmlformats.org/officeDocument/2006/relationships/hyperlink" Target="https://pbs.twimg.com/profile_banners/2154998083/1453559090" TargetMode="External" /><Relationship Id="rId333" Type="http://schemas.openxmlformats.org/officeDocument/2006/relationships/hyperlink" Target="https://pbs.twimg.com/profile_banners/1542233556/1534623464" TargetMode="External" /><Relationship Id="rId334" Type="http://schemas.openxmlformats.org/officeDocument/2006/relationships/hyperlink" Target="https://pbs.twimg.com/profile_banners/178404981/1560646134" TargetMode="External" /><Relationship Id="rId335" Type="http://schemas.openxmlformats.org/officeDocument/2006/relationships/hyperlink" Target="https://pbs.twimg.com/profile_banners/349088806/1416580402" TargetMode="External" /><Relationship Id="rId336" Type="http://schemas.openxmlformats.org/officeDocument/2006/relationships/hyperlink" Target="https://pbs.twimg.com/profile_banners/333833316/1548353184" TargetMode="External" /><Relationship Id="rId337" Type="http://schemas.openxmlformats.org/officeDocument/2006/relationships/hyperlink" Target="https://pbs.twimg.com/profile_banners/3298698444/1524279095" TargetMode="External" /><Relationship Id="rId338" Type="http://schemas.openxmlformats.org/officeDocument/2006/relationships/hyperlink" Target="https://pbs.twimg.com/profile_banners/32937687/1435799524" TargetMode="External" /><Relationship Id="rId339" Type="http://schemas.openxmlformats.org/officeDocument/2006/relationships/hyperlink" Target="https://pbs.twimg.com/profile_banners/82229348/1463604057" TargetMode="External" /><Relationship Id="rId340" Type="http://schemas.openxmlformats.org/officeDocument/2006/relationships/hyperlink" Target="https://pbs.twimg.com/profile_banners/852975000/1562851025" TargetMode="External" /><Relationship Id="rId341" Type="http://schemas.openxmlformats.org/officeDocument/2006/relationships/hyperlink" Target="https://pbs.twimg.com/profile_banners/2259984792/1507704897" TargetMode="External" /><Relationship Id="rId342" Type="http://schemas.openxmlformats.org/officeDocument/2006/relationships/hyperlink" Target="https://pbs.twimg.com/profile_banners/3824265973/1533940026" TargetMode="External" /><Relationship Id="rId343" Type="http://schemas.openxmlformats.org/officeDocument/2006/relationships/hyperlink" Target="https://pbs.twimg.com/profile_banners/724579775017312257/1555409451" TargetMode="External" /><Relationship Id="rId344" Type="http://schemas.openxmlformats.org/officeDocument/2006/relationships/hyperlink" Target="https://pbs.twimg.com/profile_banners/388553724/1551561577" TargetMode="External" /><Relationship Id="rId345" Type="http://schemas.openxmlformats.org/officeDocument/2006/relationships/hyperlink" Target="https://pbs.twimg.com/profile_banners/1150237033832624129/1563131966" TargetMode="External" /><Relationship Id="rId346" Type="http://schemas.openxmlformats.org/officeDocument/2006/relationships/hyperlink" Target="https://pbs.twimg.com/profile_banners/1094079806654664704/1563064032" TargetMode="External" /><Relationship Id="rId347" Type="http://schemas.openxmlformats.org/officeDocument/2006/relationships/hyperlink" Target="https://pbs.twimg.com/profile_banners/1051995454336987136/1555560944" TargetMode="External" /><Relationship Id="rId348" Type="http://schemas.openxmlformats.org/officeDocument/2006/relationships/hyperlink" Target="https://pbs.twimg.com/profile_banners/1081980395170787329/1546799596" TargetMode="External" /><Relationship Id="rId349" Type="http://schemas.openxmlformats.org/officeDocument/2006/relationships/hyperlink" Target="https://pbs.twimg.com/profile_banners/253562045/1557524905" TargetMode="External" /><Relationship Id="rId350" Type="http://schemas.openxmlformats.org/officeDocument/2006/relationships/hyperlink" Target="https://pbs.twimg.com/profile_banners/1706045564/1502082390" TargetMode="External" /><Relationship Id="rId351" Type="http://schemas.openxmlformats.org/officeDocument/2006/relationships/hyperlink" Target="https://pbs.twimg.com/profile_banners/3131055833/1495250835" TargetMode="External" /><Relationship Id="rId352" Type="http://schemas.openxmlformats.org/officeDocument/2006/relationships/hyperlink" Target="https://pbs.twimg.com/profile_banners/631983773/1563132915" TargetMode="External" /><Relationship Id="rId353" Type="http://schemas.openxmlformats.org/officeDocument/2006/relationships/hyperlink" Target="https://pbs.twimg.com/profile_banners/23992342/1549600953" TargetMode="External" /><Relationship Id="rId354" Type="http://schemas.openxmlformats.org/officeDocument/2006/relationships/hyperlink" Target="https://pbs.twimg.com/profile_banners/403191451/1561777671" TargetMode="External" /><Relationship Id="rId355" Type="http://schemas.openxmlformats.org/officeDocument/2006/relationships/hyperlink" Target="https://pbs.twimg.com/profile_banners/28379490/1548042132" TargetMode="External" /><Relationship Id="rId356" Type="http://schemas.openxmlformats.org/officeDocument/2006/relationships/hyperlink" Target="https://pbs.twimg.com/profile_banners/28178398/1537867002" TargetMode="External" /><Relationship Id="rId357" Type="http://schemas.openxmlformats.org/officeDocument/2006/relationships/hyperlink" Target="https://pbs.twimg.com/profile_banners/498808204/1528033062" TargetMode="External" /><Relationship Id="rId358" Type="http://schemas.openxmlformats.org/officeDocument/2006/relationships/hyperlink" Target="https://pbs.twimg.com/profile_banners/187629448/1555098812" TargetMode="External" /><Relationship Id="rId359" Type="http://schemas.openxmlformats.org/officeDocument/2006/relationships/hyperlink" Target="https://pbs.twimg.com/profile_banners/52939106/1558553222" TargetMode="External" /><Relationship Id="rId360" Type="http://schemas.openxmlformats.org/officeDocument/2006/relationships/hyperlink" Target="https://pbs.twimg.com/profile_banners/937064462204461056/1528594660" TargetMode="External" /><Relationship Id="rId361" Type="http://schemas.openxmlformats.org/officeDocument/2006/relationships/hyperlink" Target="https://pbs.twimg.com/profile_banners/127738856/1505026657" TargetMode="External" /><Relationship Id="rId362" Type="http://schemas.openxmlformats.org/officeDocument/2006/relationships/hyperlink" Target="https://pbs.twimg.com/profile_banners/2329257533/1495223353" TargetMode="External" /><Relationship Id="rId363" Type="http://schemas.openxmlformats.org/officeDocument/2006/relationships/hyperlink" Target="https://pbs.twimg.com/profile_banners/110193195/1426632792" TargetMode="External" /><Relationship Id="rId364" Type="http://schemas.openxmlformats.org/officeDocument/2006/relationships/hyperlink" Target="https://pbs.twimg.com/profile_banners/19476979/1519545813" TargetMode="External" /><Relationship Id="rId365" Type="http://schemas.openxmlformats.org/officeDocument/2006/relationships/hyperlink" Target="https://pbs.twimg.com/profile_banners/2961298240/1562028974" TargetMode="External" /><Relationship Id="rId366" Type="http://schemas.openxmlformats.org/officeDocument/2006/relationships/hyperlink" Target="https://pbs.twimg.com/profile_banners/28936020/1535417728" TargetMode="External" /><Relationship Id="rId367" Type="http://schemas.openxmlformats.org/officeDocument/2006/relationships/hyperlink" Target="https://pbs.twimg.com/profile_banners/2306547937/1562302629" TargetMode="External" /><Relationship Id="rId368" Type="http://schemas.openxmlformats.org/officeDocument/2006/relationships/hyperlink" Target="https://pbs.twimg.com/profile_banners/727528283064131584/1561808624" TargetMode="External" /><Relationship Id="rId369" Type="http://schemas.openxmlformats.org/officeDocument/2006/relationships/hyperlink" Target="https://pbs.twimg.com/profile_banners/364487315/1556635378" TargetMode="External" /><Relationship Id="rId370" Type="http://schemas.openxmlformats.org/officeDocument/2006/relationships/hyperlink" Target="https://pbs.twimg.com/profile_banners/2490801151/1541106653" TargetMode="External" /><Relationship Id="rId371" Type="http://schemas.openxmlformats.org/officeDocument/2006/relationships/hyperlink" Target="https://pbs.twimg.com/profile_banners/1098248841705545728/1550682645" TargetMode="External" /><Relationship Id="rId372" Type="http://schemas.openxmlformats.org/officeDocument/2006/relationships/hyperlink" Target="https://pbs.twimg.com/profile_banners/38171345/1561735781" TargetMode="External" /><Relationship Id="rId373" Type="http://schemas.openxmlformats.org/officeDocument/2006/relationships/hyperlink" Target="https://pbs.twimg.com/profile_banners/70448820/1453766293" TargetMode="External" /><Relationship Id="rId374" Type="http://schemas.openxmlformats.org/officeDocument/2006/relationships/hyperlink" Target="https://pbs.twimg.com/profile_banners/1102725312834686979/1562855881" TargetMode="External" /><Relationship Id="rId375" Type="http://schemas.openxmlformats.org/officeDocument/2006/relationships/hyperlink" Target="https://pbs.twimg.com/profile_banners/30191845/1561957110" TargetMode="External" /><Relationship Id="rId376" Type="http://schemas.openxmlformats.org/officeDocument/2006/relationships/hyperlink" Target="https://pbs.twimg.com/profile_banners/600627711/1418762217" TargetMode="External" /><Relationship Id="rId377" Type="http://schemas.openxmlformats.org/officeDocument/2006/relationships/hyperlink" Target="https://pbs.twimg.com/profile_banners/2400176629/1547561846" TargetMode="External" /><Relationship Id="rId378" Type="http://schemas.openxmlformats.org/officeDocument/2006/relationships/hyperlink" Target="https://pbs.twimg.com/profile_banners/889557536340406272/1561573515" TargetMode="External" /><Relationship Id="rId379" Type="http://schemas.openxmlformats.org/officeDocument/2006/relationships/hyperlink" Target="https://pbs.twimg.com/profile_banners/877903425635311616/1562123096" TargetMode="External" /><Relationship Id="rId380" Type="http://schemas.openxmlformats.org/officeDocument/2006/relationships/hyperlink" Target="https://pbs.twimg.com/profile_banners/55430623/1549575352" TargetMode="External" /><Relationship Id="rId381" Type="http://schemas.openxmlformats.org/officeDocument/2006/relationships/hyperlink" Target="https://pbs.twimg.com/profile_banners/463302741/1463229402" TargetMode="External" /><Relationship Id="rId382" Type="http://schemas.openxmlformats.org/officeDocument/2006/relationships/hyperlink" Target="https://pbs.twimg.com/profile_banners/972764425/1380167826" TargetMode="External" /><Relationship Id="rId383" Type="http://schemas.openxmlformats.org/officeDocument/2006/relationships/hyperlink" Target="https://pbs.twimg.com/profile_banners/1127273882719805440/1562647333" TargetMode="External" /><Relationship Id="rId384" Type="http://schemas.openxmlformats.org/officeDocument/2006/relationships/hyperlink" Target="https://pbs.twimg.com/profile_banners/89761831/1511993354" TargetMode="External" /><Relationship Id="rId385" Type="http://schemas.openxmlformats.org/officeDocument/2006/relationships/hyperlink" Target="https://pbs.twimg.com/profile_banners/4754887994/1561997787" TargetMode="External" /><Relationship Id="rId386" Type="http://schemas.openxmlformats.org/officeDocument/2006/relationships/hyperlink" Target="https://pbs.twimg.com/profile_banners/1558557806/1503188724" TargetMode="External" /><Relationship Id="rId387" Type="http://schemas.openxmlformats.org/officeDocument/2006/relationships/hyperlink" Target="https://pbs.twimg.com/profile_banners/18995476/1373347428" TargetMode="External" /><Relationship Id="rId388" Type="http://schemas.openxmlformats.org/officeDocument/2006/relationships/hyperlink" Target="https://pbs.twimg.com/profile_banners/80792496/1454278554" TargetMode="External" /><Relationship Id="rId389" Type="http://schemas.openxmlformats.org/officeDocument/2006/relationships/hyperlink" Target="https://pbs.twimg.com/profile_banners/16198491/1436802765" TargetMode="External" /><Relationship Id="rId390" Type="http://schemas.openxmlformats.org/officeDocument/2006/relationships/hyperlink" Target="https://pbs.twimg.com/profile_banners/857128428/1522098670" TargetMode="External" /><Relationship Id="rId391" Type="http://schemas.openxmlformats.org/officeDocument/2006/relationships/hyperlink" Target="https://pbs.twimg.com/profile_banners/985936794/1450742246" TargetMode="External" /><Relationship Id="rId392" Type="http://schemas.openxmlformats.org/officeDocument/2006/relationships/hyperlink" Target="https://pbs.twimg.com/profile_banners/877561161700458497/1515335671" TargetMode="External" /><Relationship Id="rId393" Type="http://schemas.openxmlformats.org/officeDocument/2006/relationships/hyperlink" Target="https://pbs.twimg.com/profile_banners/711848363/1556725535" TargetMode="External" /><Relationship Id="rId394" Type="http://schemas.openxmlformats.org/officeDocument/2006/relationships/hyperlink" Target="https://pbs.twimg.com/profile_banners/33055929/1539058310" TargetMode="External" /><Relationship Id="rId395" Type="http://schemas.openxmlformats.org/officeDocument/2006/relationships/hyperlink" Target="https://pbs.twimg.com/profile_banners/3249574983/1562561219" TargetMode="External" /><Relationship Id="rId396" Type="http://schemas.openxmlformats.org/officeDocument/2006/relationships/hyperlink" Target="https://pbs.twimg.com/profile_banners/867562099/1457111714" TargetMode="External" /><Relationship Id="rId397" Type="http://schemas.openxmlformats.org/officeDocument/2006/relationships/hyperlink" Target="https://pbs.twimg.com/profile_banners/2557818265/1531078073" TargetMode="External" /><Relationship Id="rId398" Type="http://schemas.openxmlformats.org/officeDocument/2006/relationships/hyperlink" Target="https://pbs.twimg.com/profile_banners/763026805964083200/1549228324" TargetMode="External" /><Relationship Id="rId399" Type="http://schemas.openxmlformats.org/officeDocument/2006/relationships/hyperlink" Target="https://pbs.twimg.com/profile_banners/377082787/1562401089" TargetMode="External" /><Relationship Id="rId400" Type="http://schemas.openxmlformats.org/officeDocument/2006/relationships/hyperlink" Target="https://pbs.twimg.com/profile_banners/1120106505116758017/1555959033" TargetMode="External" /><Relationship Id="rId401" Type="http://schemas.openxmlformats.org/officeDocument/2006/relationships/hyperlink" Target="https://pbs.twimg.com/profile_banners/57108843/1557457982" TargetMode="External" /><Relationship Id="rId402" Type="http://schemas.openxmlformats.org/officeDocument/2006/relationships/hyperlink" Target="https://pbs.twimg.com/profile_banners/154995373/1512102840" TargetMode="External" /><Relationship Id="rId403" Type="http://schemas.openxmlformats.org/officeDocument/2006/relationships/hyperlink" Target="https://pbs.twimg.com/profile_banners/342473034/1563180500" TargetMode="External" /><Relationship Id="rId404" Type="http://schemas.openxmlformats.org/officeDocument/2006/relationships/hyperlink" Target="https://pbs.twimg.com/profile_banners/2933787199/1563169349" TargetMode="External" /><Relationship Id="rId405" Type="http://schemas.openxmlformats.org/officeDocument/2006/relationships/hyperlink" Target="https://pbs.twimg.com/profile_banners/4446406152/1505629117" TargetMode="External" /><Relationship Id="rId406" Type="http://schemas.openxmlformats.org/officeDocument/2006/relationships/hyperlink" Target="https://pbs.twimg.com/profile_banners/1413643376/1546530277" TargetMode="External" /><Relationship Id="rId407" Type="http://schemas.openxmlformats.org/officeDocument/2006/relationships/hyperlink" Target="https://pbs.twimg.com/profile_banners/2781462573/1496983524" TargetMode="External" /><Relationship Id="rId408" Type="http://schemas.openxmlformats.org/officeDocument/2006/relationships/hyperlink" Target="https://pbs.twimg.com/profile_banners/885885762914463744/1502460056" TargetMode="External" /><Relationship Id="rId409" Type="http://schemas.openxmlformats.org/officeDocument/2006/relationships/hyperlink" Target="https://pbs.twimg.com/profile_banners/1024319816755306497/1557782075" TargetMode="External" /><Relationship Id="rId410" Type="http://schemas.openxmlformats.org/officeDocument/2006/relationships/hyperlink" Target="https://pbs.twimg.com/profile_banners/1581317070/1560228377" TargetMode="External" /><Relationship Id="rId411" Type="http://schemas.openxmlformats.org/officeDocument/2006/relationships/hyperlink" Target="https://pbs.twimg.com/profile_banners/1124006011269013514/1556819354" TargetMode="External" /><Relationship Id="rId412" Type="http://schemas.openxmlformats.org/officeDocument/2006/relationships/hyperlink" Target="https://pbs.twimg.com/profile_banners/1057783868/1559328476" TargetMode="External" /><Relationship Id="rId413" Type="http://schemas.openxmlformats.org/officeDocument/2006/relationships/hyperlink" Target="https://pbs.twimg.com/profile_banners/75701160/1563076675" TargetMode="External" /><Relationship Id="rId414" Type="http://schemas.openxmlformats.org/officeDocument/2006/relationships/hyperlink" Target="https://pbs.twimg.com/profile_banners/15613458/1469226390" TargetMode="External" /><Relationship Id="rId415" Type="http://schemas.openxmlformats.org/officeDocument/2006/relationships/hyperlink" Target="https://pbs.twimg.com/profile_banners/15164892/1552087869" TargetMode="External" /><Relationship Id="rId416" Type="http://schemas.openxmlformats.org/officeDocument/2006/relationships/hyperlink" Target="https://pbs.twimg.com/profile_banners/239053977/1561039000" TargetMode="External" /><Relationship Id="rId417" Type="http://schemas.openxmlformats.org/officeDocument/2006/relationships/hyperlink" Target="https://pbs.twimg.com/profile_banners/172850707/1558027975" TargetMode="External" /><Relationship Id="rId418" Type="http://schemas.openxmlformats.org/officeDocument/2006/relationships/hyperlink" Target="https://pbs.twimg.com/profile_banners/528857784/1465075696" TargetMode="External" /><Relationship Id="rId419" Type="http://schemas.openxmlformats.org/officeDocument/2006/relationships/hyperlink" Target="https://pbs.twimg.com/profile_banners/429432940/1504337119" TargetMode="External" /><Relationship Id="rId420" Type="http://schemas.openxmlformats.org/officeDocument/2006/relationships/hyperlink" Target="https://pbs.twimg.com/profile_banners/1368782430/1563219372" TargetMode="External" /><Relationship Id="rId421" Type="http://schemas.openxmlformats.org/officeDocument/2006/relationships/hyperlink" Target="https://pbs.twimg.com/profile_banners/23457739/1505773165" TargetMode="External" /><Relationship Id="rId422" Type="http://schemas.openxmlformats.org/officeDocument/2006/relationships/hyperlink" Target="https://pbs.twimg.com/profile_banners/39985187/1560809491" TargetMode="External" /><Relationship Id="rId423" Type="http://schemas.openxmlformats.org/officeDocument/2006/relationships/hyperlink" Target="https://pbs.twimg.com/profile_banners/975091830932037632/1559855596" TargetMode="External" /><Relationship Id="rId424" Type="http://schemas.openxmlformats.org/officeDocument/2006/relationships/hyperlink" Target="https://pbs.twimg.com/profile_banners/3351101271/1535217297" TargetMode="External" /><Relationship Id="rId425" Type="http://schemas.openxmlformats.org/officeDocument/2006/relationships/hyperlink" Target="https://pbs.twimg.com/profile_banners/1106137150389669888/1561229729" TargetMode="External" /><Relationship Id="rId426" Type="http://schemas.openxmlformats.org/officeDocument/2006/relationships/hyperlink" Target="https://pbs.twimg.com/profile_banners/2744105637/1549998572" TargetMode="External" /><Relationship Id="rId427" Type="http://schemas.openxmlformats.org/officeDocument/2006/relationships/hyperlink" Target="https://pbs.twimg.com/profile_banners/3313323759/1546427020" TargetMode="External" /><Relationship Id="rId428" Type="http://schemas.openxmlformats.org/officeDocument/2006/relationships/hyperlink" Target="https://pbs.twimg.com/profile_banners/1944495914/1552710938" TargetMode="External" /><Relationship Id="rId429" Type="http://schemas.openxmlformats.org/officeDocument/2006/relationships/hyperlink" Target="https://pbs.twimg.com/profile_banners/73265623/1460403689" TargetMode="External" /><Relationship Id="rId430" Type="http://schemas.openxmlformats.org/officeDocument/2006/relationships/hyperlink" Target="https://pbs.twimg.com/profile_banners/35510183/1562936219" TargetMode="External" /><Relationship Id="rId431" Type="http://schemas.openxmlformats.org/officeDocument/2006/relationships/hyperlink" Target="https://pbs.twimg.com/profile_banners/16297758/1553538610" TargetMode="External" /><Relationship Id="rId432" Type="http://schemas.openxmlformats.org/officeDocument/2006/relationships/hyperlink" Target="https://pbs.twimg.com/profile_banners/1716310476/1485138955" TargetMode="External" /><Relationship Id="rId433" Type="http://schemas.openxmlformats.org/officeDocument/2006/relationships/hyperlink" Target="https://pbs.twimg.com/profile_banners/810303657363259392/1525361551" TargetMode="External" /><Relationship Id="rId434" Type="http://schemas.openxmlformats.org/officeDocument/2006/relationships/hyperlink" Target="https://pbs.twimg.com/profile_banners/800677713316937728/1563004167" TargetMode="External" /><Relationship Id="rId435" Type="http://schemas.openxmlformats.org/officeDocument/2006/relationships/hyperlink" Target="https://pbs.twimg.com/profile_banners/1242062130/1561712100" TargetMode="External" /><Relationship Id="rId436" Type="http://schemas.openxmlformats.org/officeDocument/2006/relationships/hyperlink" Target="https://pbs.twimg.com/profile_banners/70637736/1526412311" TargetMode="External" /><Relationship Id="rId437" Type="http://schemas.openxmlformats.org/officeDocument/2006/relationships/hyperlink" Target="https://pbs.twimg.com/profile_banners/630693153/1560195739" TargetMode="External" /><Relationship Id="rId438" Type="http://schemas.openxmlformats.org/officeDocument/2006/relationships/hyperlink" Target="https://pbs.twimg.com/profile_banners/15675138/1552903501" TargetMode="External" /><Relationship Id="rId439" Type="http://schemas.openxmlformats.org/officeDocument/2006/relationships/hyperlink" Target="https://pbs.twimg.com/profile_banners/1158510764/1541432715" TargetMode="External" /><Relationship Id="rId440" Type="http://schemas.openxmlformats.org/officeDocument/2006/relationships/hyperlink" Target="https://pbs.twimg.com/profile_banners/67635390/1398977517" TargetMode="External" /><Relationship Id="rId441" Type="http://schemas.openxmlformats.org/officeDocument/2006/relationships/hyperlink" Target="https://pbs.twimg.com/profile_banners/70441287/1551195733" TargetMode="External" /><Relationship Id="rId442" Type="http://schemas.openxmlformats.org/officeDocument/2006/relationships/hyperlink" Target="https://pbs.twimg.com/profile_banners/126148872/1493474202" TargetMode="External" /><Relationship Id="rId443" Type="http://schemas.openxmlformats.org/officeDocument/2006/relationships/hyperlink" Target="https://pbs.twimg.com/profile_banners/41929525/1553998445" TargetMode="External" /><Relationship Id="rId444" Type="http://schemas.openxmlformats.org/officeDocument/2006/relationships/hyperlink" Target="https://pbs.twimg.com/profile_banners/2634645139/1552143513" TargetMode="External" /><Relationship Id="rId445" Type="http://schemas.openxmlformats.org/officeDocument/2006/relationships/hyperlink" Target="https://pbs.twimg.com/profile_banners/1606801884/1551446359" TargetMode="External" /><Relationship Id="rId446" Type="http://schemas.openxmlformats.org/officeDocument/2006/relationships/hyperlink" Target="https://pbs.twimg.com/profile_banners/767853425337901056/1544404039" TargetMode="External" /><Relationship Id="rId447" Type="http://schemas.openxmlformats.org/officeDocument/2006/relationships/hyperlink" Target="https://pbs.twimg.com/profile_banners/4628673142/1545074881" TargetMode="External" /><Relationship Id="rId448" Type="http://schemas.openxmlformats.org/officeDocument/2006/relationships/hyperlink" Target="http://abs.twimg.com/images/themes/theme10/bg.gif" TargetMode="External" /><Relationship Id="rId449" Type="http://schemas.openxmlformats.org/officeDocument/2006/relationships/hyperlink" Target="http://abs.twimg.com/images/themes/theme1/bg.png" TargetMode="External" /><Relationship Id="rId450" Type="http://schemas.openxmlformats.org/officeDocument/2006/relationships/hyperlink" Target="http://abs.twimg.com/images/themes/theme1/bg.png" TargetMode="External" /><Relationship Id="rId451" Type="http://schemas.openxmlformats.org/officeDocument/2006/relationships/hyperlink" Target="http://abs.twimg.com/images/themes/theme11/bg.gif" TargetMode="External" /><Relationship Id="rId452" Type="http://schemas.openxmlformats.org/officeDocument/2006/relationships/hyperlink" Target="http://abs.twimg.com/images/themes/theme1/bg.png" TargetMode="External" /><Relationship Id="rId453" Type="http://schemas.openxmlformats.org/officeDocument/2006/relationships/hyperlink" Target="http://abs.twimg.com/images/themes/theme1/bg.png" TargetMode="External" /><Relationship Id="rId454" Type="http://schemas.openxmlformats.org/officeDocument/2006/relationships/hyperlink" Target="http://abs.twimg.com/images/themes/theme18/bg.gif" TargetMode="External" /><Relationship Id="rId455" Type="http://schemas.openxmlformats.org/officeDocument/2006/relationships/hyperlink" Target="http://abs.twimg.com/images/themes/theme14/bg.gif" TargetMode="External" /><Relationship Id="rId456" Type="http://schemas.openxmlformats.org/officeDocument/2006/relationships/hyperlink" Target="http://abs.twimg.com/images/themes/theme1/bg.png" TargetMode="External" /><Relationship Id="rId457" Type="http://schemas.openxmlformats.org/officeDocument/2006/relationships/hyperlink" Target="http://abs.twimg.com/images/themes/theme1/bg.png" TargetMode="External" /><Relationship Id="rId458" Type="http://schemas.openxmlformats.org/officeDocument/2006/relationships/hyperlink" Target="http://abs.twimg.com/images/themes/theme9/bg.gif" TargetMode="External" /><Relationship Id="rId459" Type="http://schemas.openxmlformats.org/officeDocument/2006/relationships/hyperlink" Target="http://abs.twimg.com/images/themes/theme1/bg.png" TargetMode="External" /><Relationship Id="rId460" Type="http://schemas.openxmlformats.org/officeDocument/2006/relationships/hyperlink" Target="http://abs.twimg.com/images/themes/theme1/bg.png" TargetMode="External" /><Relationship Id="rId461" Type="http://schemas.openxmlformats.org/officeDocument/2006/relationships/hyperlink" Target="http://abs.twimg.com/images/themes/theme7/bg.gif" TargetMode="External" /><Relationship Id="rId462" Type="http://schemas.openxmlformats.org/officeDocument/2006/relationships/hyperlink" Target="http://abs.twimg.com/images/themes/theme1/bg.png" TargetMode="External" /><Relationship Id="rId463" Type="http://schemas.openxmlformats.org/officeDocument/2006/relationships/hyperlink" Target="http://abs.twimg.com/images/themes/theme6/bg.gif" TargetMode="External" /><Relationship Id="rId464" Type="http://schemas.openxmlformats.org/officeDocument/2006/relationships/hyperlink" Target="http://abs.twimg.com/images/themes/theme1/bg.png" TargetMode="External" /><Relationship Id="rId465" Type="http://schemas.openxmlformats.org/officeDocument/2006/relationships/hyperlink" Target="http://abs.twimg.com/images/themes/theme14/bg.gif" TargetMode="External" /><Relationship Id="rId466" Type="http://schemas.openxmlformats.org/officeDocument/2006/relationships/hyperlink" Target="http://abs.twimg.com/images/themes/theme17/bg.gif" TargetMode="External" /><Relationship Id="rId467" Type="http://schemas.openxmlformats.org/officeDocument/2006/relationships/hyperlink" Target="http://abs.twimg.com/images/themes/theme11/bg.gif" TargetMode="External" /><Relationship Id="rId468" Type="http://schemas.openxmlformats.org/officeDocument/2006/relationships/hyperlink" Target="http://abs.twimg.com/images/themes/theme18/bg.gif" TargetMode="External" /><Relationship Id="rId469" Type="http://schemas.openxmlformats.org/officeDocument/2006/relationships/hyperlink" Target="http://abs.twimg.com/images/themes/theme1/bg.png" TargetMode="External" /><Relationship Id="rId470" Type="http://schemas.openxmlformats.org/officeDocument/2006/relationships/hyperlink" Target="http://abs.twimg.com/images/themes/theme16/bg.gif" TargetMode="External" /><Relationship Id="rId471" Type="http://schemas.openxmlformats.org/officeDocument/2006/relationships/hyperlink" Target="http://abs.twimg.com/images/themes/theme1/bg.png" TargetMode="External" /><Relationship Id="rId472" Type="http://schemas.openxmlformats.org/officeDocument/2006/relationships/hyperlink" Target="http://abs.twimg.com/images/themes/theme1/bg.png" TargetMode="External" /><Relationship Id="rId473" Type="http://schemas.openxmlformats.org/officeDocument/2006/relationships/hyperlink" Target="http://abs.twimg.com/images/themes/theme5/bg.gif" TargetMode="External" /><Relationship Id="rId474" Type="http://schemas.openxmlformats.org/officeDocument/2006/relationships/hyperlink" Target="http://abs.twimg.com/images/themes/theme14/bg.gif" TargetMode="External" /><Relationship Id="rId475" Type="http://schemas.openxmlformats.org/officeDocument/2006/relationships/hyperlink" Target="http://abs.twimg.com/images/themes/theme10/bg.gif" TargetMode="External" /><Relationship Id="rId476" Type="http://schemas.openxmlformats.org/officeDocument/2006/relationships/hyperlink" Target="http://abs.twimg.com/images/themes/theme1/bg.png" TargetMode="External" /><Relationship Id="rId477" Type="http://schemas.openxmlformats.org/officeDocument/2006/relationships/hyperlink" Target="http://abs.twimg.com/images/themes/theme1/bg.png" TargetMode="External" /><Relationship Id="rId478" Type="http://schemas.openxmlformats.org/officeDocument/2006/relationships/hyperlink" Target="http://abs.twimg.com/images/themes/theme1/bg.png" TargetMode="External" /><Relationship Id="rId479" Type="http://schemas.openxmlformats.org/officeDocument/2006/relationships/hyperlink" Target="http://abs.twimg.com/images/themes/theme1/bg.png" TargetMode="External" /><Relationship Id="rId480" Type="http://schemas.openxmlformats.org/officeDocument/2006/relationships/hyperlink" Target="http://abs.twimg.com/images/themes/theme8/bg.gif" TargetMode="External" /><Relationship Id="rId481" Type="http://schemas.openxmlformats.org/officeDocument/2006/relationships/hyperlink" Target="http://abs.twimg.com/images/themes/theme1/bg.png" TargetMode="External" /><Relationship Id="rId482" Type="http://schemas.openxmlformats.org/officeDocument/2006/relationships/hyperlink" Target="http://abs.twimg.com/images/themes/theme1/bg.png" TargetMode="External" /><Relationship Id="rId483" Type="http://schemas.openxmlformats.org/officeDocument/2006/relationships/hyperlink" Target="http://abs.twimg.com/images/themes/theme17/bg.gif" TargetMode="External" /><Relationship Id="rId484" Type="http://schemas.openxmlformats.org/officeDocument/2006/relationships/hyperlink" Target="http://abs.twimg.com/images/themes/theme12/bg.gif" TargetMode="External" /><Relationship Id="rId485" Type="http://schemas.openxmlformats.org/officeDocument/2006/relationships/hyperlink" Target="http://abs.twimg.com/images/themes/theme1/bg.png" TargetMode="External" /><Relationship Id="rId486" Type="http://schemas.openxmlformats.org/officeDocument/2006/relationships/hyperlink" Target="http://abs.twimg.com/images/themes/theme1/bg.png" TargetMode="External" /><Relationship Id="rId487" Type="http://schemas.openxmlformats.org/officeDocument/2006/relationships/hyperlink" Target="http://abs.twimg.com/images/themes/theme1/bg.png" TargetMode="External" /><Relationship Id="rId488" Type="http://schemas.openxmlformats.org/officeDocument/2006/relationships/hyperlink" Target="http://abs.twimg.com/images/themes/theme1/bg.png" TargetMode="External" /><Relationship Id="rId489" Type="http://schemas.openxmlformats.org/officeDocument/2006/relationships/hyperlink" Target="http://abs.twimg.com/images/themes/theme17/bg.gif" TargetMode="External" /><Relationship Id="rId490" Type="http://schemas.openxmlformats.org/officeDocument/2006/relationships/hyperlink" Target="http://abs.twimg.com/images/themes/theme1/bg.png" TargetMode="External" /><Relationship Id="rId491" Type="http://schemas.openxmlformats.org/officeDocument/2006/relationships/hyperlink" Target="http://abs.twimg.com/images/themes/theme17/bg.gif" TargetMode="External" /><Relationship Id="rId492" Type="http://schemas.openxmlformats.org/officeDocument/2006/relationships/hyperlink" Target="http://abs.twimg.com/images/themes/theme1/bg.png" TargetMode="External" /><Relationship Id="rId493" Type="http://schemas.openxmlformats.org/officeDocument/2006/relationships/hyperlink" Target="http://abs.twimg.com/images/themes/theme16/bg.gif" TargetMode="External" /><Relationship Id="rId494" Type="http://schemas.openxmlformats.org/officeDocument/2006/relationships/hyperlink" Target="http://abs.twimg.com/images/themes/theme18/bg.gif" TargetMode="External" /><Relationship Id="rId495" Type="http://schemas.openxmlformats.org/officeDocument/2006/relationships/hyperlink" Target="http://abs.twimg.com/images/themes/theme1/bg.png" TargetMode="External" /><Relationship Id="rId496" Type="http://schemas.openxmlformats.org/officeDocument/2006/relationships/hyperlink" Target="http://abs.twimg.com/images/themes/theme14/bg.gif" TargetMode="External" /><Relationship Id="rId497" Type="http://schemas.openxmlformats.org/officeDocument/2006/relationships/hyperlink" Target="http://abs.twimg.com/images/themes/theme1/bg.png" TargetMode="External" /><Relationship Id="rId498" Type="http://schemas.openxmlformats.org/officeDocument/2006/relationships/hyperlink" Target="http://abs.twimg.com/images/themes/theme1/bg.png" TargetMode="External" /><Relationship Id="rId499" Type="http://schemas.openxmlformats.org/officeDocument/2006/relationships/hyperlink" Target="http://abs.twimg.com/images/themes/theme1/bg.png" TargetMode="External" /><Relationship Id="rId500" Type="http://schemas.openxmlformats.org/officeDocument/2006/relationships/hyperlink" Target="http://abs.twimg.com/images/themes/theme9/bg.gif" TargetMode="External" /><Relationship Id="rId501" Type="http://schemas.openxmlformats.org/officeDocument/2006/relationships/hyperlink" Target="http://abs.twimg.com/images/themes/theme1/bg.png" TargetMode="External" /><Relationship Id="rId502" Type="http://schemas.openxmlformats.org/officeDocument/2006/relationships/hyperlink" Target="http://abs.twimg.com/images/themes/theme9/bg.gif" TargetMode="External" /><Relationship Id="rId503" Type="http://schemas.openxmlformats.org/officeDocument/2006/relationships/hyperlink" Target="http://abs.twimg.com/images/themes/theme1/bg.png" TargetMode="External" /><Relationship Id="rId504" Type="http://schemas.openxmlformats.org/officeDocument/2006/relationships/hyperlink" Target="http://abs.twimg.com/images/themes/theme1/bg.png" TargetMode="External" /><Relationship Id="rId505" Type="http://schemas.openxmlformats.org/officeDocument/2006/relationships/hyperlink" Target="http://abs.twimg.com/images/themes/theme14/bg.gif" TargetMode="External" /><Relationship Id="rId506" Type="http://schemas.openxmlformats.org/officeDocument/2006/relationships/hyperlink" Target="http://abs.twimg.com/images/themes/theme1/bg.png" TargetMode="External" /><Relationship Id="rId507" Type="http://schemas.openxmlformats.org/officeDocument/2006/relationships/hyperlink" Target="http://abs.twimg.com/images/themes/theme1/bg.png" TargetMode="External" /><Relationship Id="rId508" Type="http://schemas.openxmlformats.org/officeDocument/2006/relationships/hyperlink" Target="http://abs.twimg.com/images/themes/theme1/bg.png" TargetMode="External" /><Relationship Id="rId509" Type="http://schemas.openxmlformats.org/officeDocument/2006/relationships/hyperlink" Target="http://abs.twimg.com/images/themes/theme11/bg.gif" TargetMode="External" /><Relationship Id="rId510" Type="http://schemas.openxmlformats.org/officeDocument/2006/relationships/hyperlink" Target="http://abs.twimg.com/images/themes/theme7/bg.gif" TargetMode="External" /><Relationship Id="rId511" Type="http://schemas.openxmlformats.org/officeDocument/2006/relationships/hyperlink" Target="http://abs.twimg.com/images/themes/theme1/bg.png" TargetMode="External" /><Relationship Id="rId512" Type="http://schemas.openxmlformats.org/officeDocument/2006/relationships/hyperlink" Target="http://abs.twimg.com/images/themes/theme1/bg.png" TargetMode="External" /><Relationship Id="rId513" Type="http://schemas.openxmlformats.org/officeDocument/2006/relationships/hyperlink" Target="http://abs.twimg.com/images/themes/theme1/bg.png" TargetMode="External" /><Relationship Id="rId514" Type="http://schemas.openxmlformats.org/officeDocument/2006/relationships/hyperlink" Target="http://abs.twimg.com/images/themes/theme1/bg.png" TargetMode="External" /><Relationship Id="rId515" Type="http://schemas.openxmlformats.org/officeDocument/2006/relationships/hyperlink" Target="http://abs.twimg.com/images/themes/theme4/bg.gif" TargetMode="External" /><Relationship Id="rId516" Type="http://schemas.openxmlformats.org/officeDocument/2006/relationships/hyperlink" Target="http://abs.twimg.com/images/themes/theme1/bg.png" TargetMode="External" /><Relationship Id="rId517" Type="http://schemas.openxmlformats.org/officeDocument/2006/relationships/hyperlink" Target="http://abs.twimg.com/images/themes/theme10/bg.gif" TargetMode="External" /><Relationship Id="rId518" Type="http://schemas.openxmlformats.org/officeDocument/2006/relationships/hyperlink" Target="http://abs.twimg.com/images/themes/theme1/bg.png" TargetMode="External" /><Relationship Id="rId519" Type="http://schemas.openxmlformats.org/officeDocument/2006/relationships/hyperlink" Target="http://abs.twimg.com/images/themes/theme1/bg.png" TargetMode="External" /><Relationship Id="rId520" Type="http://schemas.openxmlformats.org/officeDocument/2006/relationships/hyperlink" Target="http://abs.twimg.com/images/themes/theme1/bg.png" TargetMode="External" /><Relationship Id="rId521" Type="http://schemas.openxmlformats.org/officeDocument/2006/relationships/hyperlink" Target="http://abs.twimg.com/images/themes/theme1/bg.png" TargetMode="External" /><Relationship Id="rId522" Type="http://schemas.openxmlformats.org/officeDocument/2006/relationships/hyperlink" Target="http://abs.twimg.com/images/themes/theme1/bg.png" TargetMode="External" /><Relationship Id="rId523" Type="http://schemas.openxmlformats.org/officeDocument/2006/relationships/hyperlink" Target="http://abs.twimg.com/images/themes/theme1/bg.png" TargetMode="External" /><Relationship Id="rId524" Type="http://schemas.openxmlformats.org/officeDocument/2006/relationships/hyperlink" Target="http://abs.twimg.com/images/themes/theme1/bg.png" TargetMode="External" /><Relationship Id="rId525" Type="http://schemas.openxmlformats.org/officeDocument/2006/relationships/hyperlink" Target="http://abs.twimg.com/images/themes/theme6/bg.gif" TargetMode="External" /><Relationship Id="rId526" Type="http://schemas.openxmlformats.org/officeDocument/2006/relationships/hyperlink" Target="http://abs.twimg.com/images/themes/theme4/bg.gif" TargetMode="External" /><Relationship Id="rId527" Type="http://schemas.openxmlformats.org/officeDocument/2006/relationships/hyperlink" Target="http://abs.twimg.com/images/themes/theme9/bg.gif" TargetMode="External" /><Relationship Id="rId528" Type="http://schemas.openxmlformats.org/officeDocument/2006/relationships/hyperlink" Target="http://abs.twimg.com/images/themes/theme18/bg.gif" TargetMode="External" /><Relationship Id="rId529" Type="http://schemas.openxmlformats.org/officeDocument/2006/relationships/hyperlink" Target="http://abs.twimg.com/images/themes/theme10/bg.gif" TargetMode="External" /><Relationship Id="rId530" Type="http://schemas.openxmlformats.org/officeDocument/2006/relationships/hyperlink" Target="http://abs.twimg.com/images/themes/theme12/bg.gif" TargetMode="External" /><Relationship Id="rId531" Type="http://schemas.openxmlformats.org/officeDocument/2006/relationships/hyperlink" Target="http://abs.twimg.com/images/themes/theme1/bg.png" TargetMode="External" /><Relationship Id="rId532" Type="http://schemas.openxmlformats.org/officeDocument/2006/relationships/hyperlink" Target="http://abs.twimg.com/images/themes/theme1/bg.png" TargetMode="External" /><Relationship Id="rId533" Type="http://schemas.openxmlformats.org/officeDocument/2006/relationships/hyperlink" Target="http://abs.twimg.com/images/themes/theme1/bg.png" TargetMode="External" /><Relationship Id="rId534" Type="http://schemas.openxmlformats.org/officeDocument/2006/relationships/hyperlink" Target="http://abs.twimg.com/images/themes/theme14/bg.gif" TargetMode="External" /><Relationship Id="rId535" Type="http://schemas.openxmlformats.org/officeDocument/2006/relationships/hyperlink" Target="http://abs.twimg.com/images/themes/theme7/bg.gif" TargetMode="External" /><Relationship Id="rId536" Type="http://schemas.openxmlformats.org/officeDocument/2006/relationships/hyperlink" Target="http://abs.twimg.com/images/themes/theme1/bg.png" TargetMode="External" /><Relationship Id="rId537" Type="http://schemas.openxmlformats.org/officeDocument/2006/relationships/hyperlink" Target="http://abs.twimg.com/images/themes/theme10/bg.gif" TargetMode="External" /><Relationship Id="rId538" Type="http://schemas.openxmlformats.org/officeDocument/2006/relationships/hyperlink" Target="http://abs.twimg.com/images/themes/theme1/bg.png" TargetMode="External" /><Relationship Id="rId539" Type="http://schemas.openxmlformats.org/officeDocument/2006/relationships/hyperlink" Target="http://abs.twimg.com/images/themes/theme14/bg.gif" TargetMode="External" /><Relationship Id="rId540" Type="http://schemas.openxmlformats.org/officeDocument/2006/relationships/hyperlink" Target="http://abs.twimg.com/images/themes/theme15/bg.png" TargetMode="External" /><Relationship Id="rId541" Type="http://schemas.openxmlformats.org/officeDocument/2006/relationships/hyperlink" Target="http://abs.twimg.com/images/themes/theme1/bg.png" TargetMode="External" /><Relationship Id="rId542" Type="http://schemas.openxmlformats.org/officeDocument/2006/relationships/hyperlink" Target="http://abs.twimg.com/images/themes/theme1/bg.png" TargetMode="External" /><Relationship Id="rId543" Type="http://schemas.openxmlformats.org/officeDocument/2006/relationships/hyperlink" Target="http://abs.twimg.com/images/themes/theme1/bg.png" TargetMode="External" /><Relationship Id="rId544" Type="http://schemas.openxmlformats.org/officeDocument/2006/relationships/hyperlink" Target="http://abs.twimg.com/images/themes/theme1/bg.png" TargetMode="External" /><Relationship Id="rId545" Type="http://schemas.openxmlformats.org/officeDocument/2006/relationships/hyperlink" Target="http://abs.twimg.com/images/themes/theme1/bg.png" TargetMode="External" /><Relationship Id="rId546" Type="http://schemas.openxmlformats.org/officeDocument/2006/relationships/hyperlink" Target="http://abs.twimg.com/images/themes/theme1/bg.png" TargetMode="External" /><Relationship Id="rId547" Type="http://schemas.openxmlformats.org/officeDocument/2006/relationships/hyperlink" Target="http://abs.twimg.com/images/themes/theme6/bg.gif" TargetMode="External" /><Relationship Id="rId548" Type="http://schemas.openxmlformats.org/officeDocument/2006/relationships/hyperlink" Target="http://abs.twimg.com/images/themes/theme1/bg.png" TargetMode="External" /><Relationship Id="rId549" Type="http://schemas.openxmlformats.org/officeDocument/2006/relationships/hyperlink" Target="http://abs.twimg.com/images/themes/theme1/bg.png" TargetMode="External" /><Relationship Id="rId550" Type="http://schemas.openxmlformats.org/officeDocument/2006/relationships/hyperlink" Target="http://abs.twimg.com/images/themes/theme1/bg.png" TargetMode="External" /><Relationship Id="rId551" Type="http://schemas.openxmlformats.org/officeDocument/2006/relationships/hyperlink" Target="http://abs.twimg.com/images/themes/theme1/bg.png" TargetMode="External" /><Relationship Id="rId552" Type="http://schemas.openxmlformats.org/officeDocument/2006/relationships/hyperlink" Target="http://abs.twimg.com/images/themes/theme1/bg.png" TargetMode="External" /><Relationship Id="rId553" Type="http://schemas.openxmlformats.org/officeDocument/2006/relationships/hyperlink" Target="http://abs.twimg.com/images/themes/theme10/bg.gif" TargetMode="External" /><Relationship Id="rId554" Type="http://schemas.openxmlformats.org/officeDocument/2006/relationships/hyperlink" Target="http://abs.twimg.com/images/themes/theme14/bg.gif" TargetMode="External" /><Relationship Id="rId555" Type="http://schemas.openxmlformats.org/officeDocument/2006/relationships/hyperlink" Target="http://abs.twimg.com/images/themes/theme9/bg.gif" TargetMode="External" /><Relationship Id="rId556" Type="http://schemas.openxmlformats.org/officeDocument/2006/relationships/hyperlink" Target="http://abs.twimg.com/images/themes/theme9/bg.gif" TargetMode="External" /><Relationship Id="rId557" Type="http://schemas.openxmlformats.org/officeDocument/2006/relationships/hyperlink" Target="http://abs.twimg.com/images/themes/theme5/bg.gif" TargetMode="External" /><Relationship Id="rId558" Type="http://schemas.openxmlformats.org/officeDocument/2006/relationships/hyperlink" Target="http://abs.twimg.com/images/themes/theme1/bg.png" TargetMode="External" /><Relationship Id="rId559" Type="http://schemas.openxmlformats.org/officeDocument/2006/relationships/hyperlink" Target="http://abs.twimg.com/images/themes/theme1/bg.png" TargetMode="External" /><Relationship Id="rId560" Type="http://schemas.openxmlformats.org/officeDocument/2006/relationships/hyperlink" Target="http://abs.twimg.com/images/themes/theme7/bg.gif" TargetMode="External" /><Relationship Id="rId561" Type="http://schemas.openxmlformats.org/officeDocument/2006/relationships/hyperlink" Target="http://abs.twimg.com/images/themes/theme9/bg.gif" TargetMode="External" /><Relationship Id="rId562" Type="http://schemas.openxmlformats.org/officeDocument/2006/relationships/hyperlink" Target="http://abs.twimg.com/images/themes/theme1/bg.png" TargetMode="External" /><Relationship Id="rId563" Type="http://schemas.openxmlformats.org/officeDocument/2006/relationships/hyperlink" Target="http://abs.twimg.com/images/themes/theme1/bg.png" TargetMode="External" /><Relationship Id="rId564" Type="http://schemas.openxmlformats.org/officeDocument/2006/relationships/hyperlink" Target="http://abs.twimg.com/images/themes/theme12/bg.gif" TargetMode="External" /><Relationship Id="rId565" Type="http://schemas.openxmlformats.org/officeDocument/2006/relationships/hyperlink" Target="http://abs.twimg.com/images/themes/theme1/bg.png" TargetMode="External" /><Relationship Id="rId566" Type="http://schemas.openxmlformats.org/officeDocument/2006/relationships/hyperlink" Target="http://abs.twimg.com/images/themes/theme18/bg.gif" TargetMode="External" /><Relationship Id="rId567" Type="http://schemas.openxmlformats.org/officeDocument/2006/relationships/hyperlink" Target="http://abs.twimg.com/images/themes/theme1/bg.png" TargetMode="External" /><Relationship Id="rId568" Type="http://schemas.openxmlformats.org/officeDocument/2006/relationships/hyperlink" Target="http://abs.twimg.com/images/themes/theme1/bg.png" TargetMode="External" /><Relationship Id="rId569" Type="http://schemas.openxmlformats.org/officeDocument/2006/relationships/hyperlink" Target="http://abs.twimg.com/images/themes/theme5/bg.gif" TargetMode="External" /><Relationship Id="rId570" Type="http://schemas.openxmlformats.org/officeDocument/2006/relationships/hyperlink" Target="http://abs.twimg.com/images/themes/theme1/bg.png" TargetMode="External" /><Relationship Id="rId571" Type="http://schemas.openxmlformats.org/officeDocument/2006/relationships/hyperlink" Target="http://abs.twimg.com/images/themes/theme11/bg.gif" TargetMode="External" /><Relationship Id="rId572" Type="http://schemas.openxmlformats.org/officeDocument/2006/relationships/hyperlink" Target="http://abs.twimg.com/images/themes/theme1/bg.png" TargetMode="External" /><Relationship Id="rId573" Type="http://schemas.openxmlformats.org/officeDocument/2006/relationships/hyperlink" Target="http://abs.twimg.com/images/themes/theme1/bg.png" TargetMode="External" /><Relationship Id="rId574" Type="http://schemas.openxmlformats.org/officeDocument/2006/relationships/hyperlink" Target="http://abs.twimg.com/images/themes/theme1/bg.png" TargetMode="External" /><Relationship Id="rId575" Type="http://schemas.openxmlformats.org/officeDocument/2006/relationships/hyperlink" Target="http://abs.twimg.com/images/themes/theme1/bg.png" TargetMode="External" /><Relationship Id="rId576" Type="http://schemas.openxmlformats.org/officeDocument/2006/relationships/hyperlink" Target="http://abs.twimg.com/images/themes/theme1/bg.png" TargetMode="External" /><Relationship Id="rId577" Type="http://schemas.openxmlformats.org/officeDocument/2006/relationships/hyperlink" Target="http://abs.twimg.com/images/themes/theme1/bg.png" TargetMode="External" /><Relationship Id="rId578" Type="http://schemas.openxmlformats.org/officeDocument/2006/relationships/hyperlink" Target="http://abs.twimg.com/images/themes/theme1/bg.png" TargetMode="External" /><Relationship Id="rId579" Type="http://schemas.openxmlformats.org/officeDocument/2006/relationships/hyperlink" Target="http://abs.twimg.com/images/themes/theme1/bg.png" TargetMode="External" /><Relationship Id="rId580" Type="http://schemas.openxmlformats.org/officeDocument/2006/relationships/hyperlink" Target="http://abs.twimg.com/images/themes/theme6/bg.gif" TargetMode="External" /><Relationship Id="rId581" Type="http://schemas.openxmlformats.org/officeDocument/2006/relationships/hyperlink" Target="http://abs.twimg.com/images/themes/theme1/bg.png" TargetMode="External" /><Relationship Id="rId582" Type="http://schemas.openxmlformats.org/officeDocument/2006/relationships/hyperlink" Target="http://abs.twimg.com/images/themes/theme15/bg.png" TargetMode="External" /><Relationship Id="rId583" Type="http://schemas.openxmlformats.org/officeDocument/2006/relationships/hyperlink" Target="http://abs.twimg.com/images/themes/theme14/bg.gif" TargetMode="External" /><Relationship Id="rId584" Type="http://schemas.openxmlformats.org/officeDocument/2006/relationships/hyperlink" Target="http://abs.twimg.com/images/themes/theme2/bg.gif" TargetMode="External" /><Relationship Id="rId585" Type="http://schemas.openxmlformats.org/officeDocument/2006/relationships/hyperlink" Target="http://abs.twimg.com/images/themes/theme4/bg.gif" TargetMode="External" /><Relationship Id="rId586" Type="http://schemas.openxmlformats.org/officeDocument/2006/relationships/hyperlink" Target="http://abs.twimg.com/images/themes/theme15/bg.png" TargetMode="External" /><Relationship Id="rId587" Type="http://schemas.openxmlformats.org/officeDocument/2006/relationships/hyperlink" Target="http://abs.twimg.com/images/themes/theme10/bg.gif" TargetMode="External" /><Relationship Id="rId588" Type="http://schemas.openxmlformats.org/officeDocument/2006/relationships/hyperlink" Target="http://abs.twimg.com/images/themes/theme1/bg.png" TargetMode="External" /><Relationship Id="rId589" Type="http://schemas.openxmlformats.org/officeDocument/2006/relationships/hyperlink" Target="http://abs.twimg.com/images/themes/theme14/bg.gif" TargetMode="External" /><Relationship Id="rId590" Type="http://schemas.openxmlformats.org/officeDocument/2006/relationships/hyperlink" Target="http://abs.twimg.com/images/themes/theme18/bg.gif" TargetMode="External" /><Relationship Id="rId591" Type="http://schemas.openxmlformats.org/officeDocument/2006/relationships/hyperlink" Target="http://abs.twimg.com/images/themes/theme1/bg.png" TargetMode="External" /><Relationship Id="rId592" Type="http://schemas.openxmlformats.org/officeDocument/2006/relationships/hyperlink" Target="http://abs.twimg.com/images/themes/theme14/bg.gif" TargetMode="External" /><Relationship Id="rId593" Type="http://schemas.openxmlformats.org/officeDocument/2006/relationships/hyperlink" Target="http://abs.twimg.com/images/themes/theme15/bg.png" TargetMode="External" /><Relationship Id="rId594" Type="http://schemas.openxmlformats.org/officeDocument/2006/relationships/hyperlink" Target="http://abs.twimg.com/images/themes/theme1/bg.png" TargetMode="External" /><Relationship Id="rId595" Type="http://schemas.openxmlformats.org/officeDocument/2006/relationships/hyperlink" Target="http://abs.twimg.com/images/themes/theme1/bg.png" TargetMode="External" /><Relationship Id="rId596" Type="http://schemas.openxmlformats.org/officeDocument/2006/relationships/hyperlink" Target="http://abs.twimg.com/images/themes/theme1/bg.png" TargetMode="External" /><Relationship Id="rId597" Type="http://schemas.openxmlformats.org/officeDocument/2006/relationships/hyperlink" Target="http://abs.twimg.com/images/themes/theme10/bg.gif" TargetMode="External" /><Relationship Id="rId598" Type="http://schemas.openxmlformats.org/officeDocument/2006/relationships/hyperlink" Target="http://abs.twimg.com/images/themes/theme9/bg.gif" TargetMode="External" /><Relationship Id="rId599" Type="http://schemas.openxmlformats.org/officeDocument/2006/relationships/hyperlink" Target="http://abs.twimg.com/images/themes/theme1/bg.png" TargetMode="External" /><Relationship Id="rId600" Type="http://schemas.openxmlformats.org/officeDocument/2006/relationships/hyperlink" Target="http://abs.twimg.com/images/themes/theme1/bg.png" TargetMode="External" /><Relationship Id="rId601" Type="http://schemas.openxmlformats.org/officeDocument/2006/relationships/hyperlink" Target="http://abs.twimg.com/images/themes/theme1/bg.png" TargetMode="External" /><Relationship Id="rId602" Type="http://schemas.openxmlformats.org/officeDocument/2006/relationships/hyperlink" Target="http://abs.twimg.com/images/themes/theme1/bg.png" TargetMode="External" /><Relationship Id="rId603" Type="http://schemas.openxmlformats.org/officeDocument/2006/relationships/hyperlink" Target="http://abs.twimg.com/images/themes/theme1/bg.png" TargetMode="External" /><Relationship Id="rId604" Type="http://schemas.openxmlformats.org/officeDocument/2006/relationships/hyperlink" Target="http://abs.twimg.com/images/themes/theme1/bg.png" TargetMode="External" /><Relationship Id="rId605" Type="http://schemas.openxmlformats.org/officeDocument/2006/relationships/hyperlink" Target="http://abs.twimg.com/images/themes/theme10/bg.gif" TargetMode="External" /><Relationship Id="rId606" Type="http://schemas.openxmlformats.org/officeDocument/2006/relationships/hyperlink" Target="http://abs.twimg.com/images/themes/theme11/bg.gif" TargetMode="External" /><Relationship Id="rId607" Type="http://schemas.openxmlformats.org/officeDocument/2006/relationships/hyperlink" Target="http://abs.twimg.com/images/themes/theme1/bg.png" TargetMode="External" /><Relationship Id="rId608" Type="http://schemas.openxmlformats.org/officeDocument/2006/relationships/hyperlink" Target="http://abs.twimg.com/images/themes/theme3/bg.gif" TargetMode="External" /><Relationship Id="rId609" Type="http://schemas.openxmlformats.org/officeDocument/2006/relationships/hyperlink" Target="http://abs.twimg.com/images/themes/theme17/bg.gif" TargetMode="External" /><Relationship Id="rId610" Type="http://schemas.openxmlformats.org/officeDocument/2006/relationships/hyperlink" Target="http://abs.twimg.com/images/themes/theme1/bg.png" TargetMode="External" /><Relationship Id="rId611" Type="http://schemas.openxmlformats.org/officeDocument/2006/relationships/hyperlink" Target="http://abs.twimg.com/images/themes/theme1/bg.png" TargetMode="External" /><Relationship Id="rId612" Type="http://schemas.openxmlformats.org/officeDocument/2006/relationships/hyperlink" Target="http://abs.twimg.com/images/themes/theme1/bg.png" TargetMode="External" /><Relationship Id="rId613" Type="http://schemas.openxmlformats.org/officeDocument/2006/relationships/hyperlink" Target="http://abs.twimg.com/images/themes/theme9/bg.gif" TargetMode="External" /><Relationship Id="rId614" Type="http://schemas.openxmlformats.org/officeDocument/2006/relationships/hyperlink" Target="http://abs.twimg.com/images/themes/theme17/bg.gif" TargetMode="External" /><Relationship Id="rId615" Type="http://schemas.openxmlformats.org/officeDocument/2006/relationships/hyperlink" Target="http://abs.twimg.com/images/themes/theme13/bg.gif" TargetMode="External" /><Relationship Id="rId616" Type="http://schemas.openxmlformats.org/officeDocument/2006/relationships/hyperlink" Target="http://abs.twimg.com/images/themes/theme18/bg.gif" TargetMode="External" /><Relationship Id="rId617" Type="http://schemas.openxmlformats.org/officeDocument/2006/relationships/hyperlink" Target="http://abs.twimg.com/images/themes/theme1/bg.png" TargetMode="External" /><Relationship Id="rId618" Type="http://schemas.openxmlformats.org/officeDocument/2006/relationships/hyperlink" Target="http://abs.twimg.com/images/themes/theme16/bg.gif" TargetMode="External" /><Relationship Id="rId619" Type="http://schemas.openxmlformats.org/officeDocument/2006/relationships/hyperlink" Target="http://abs.twimg.com/images/themes/theme1/bg.png" TargetMode="External" /><Relationship Id="rId620" Type="http://schemas.openxmlformats.org/officeDocument/2006/relationships/hyperlink" Target="http://abs.twimg.com/images/themes/theme1/bg.png" TargetMode="External" /><Relationship Id="rId621" Type="http://schemas.openxmlformats.org/officeDocument/2006/relationships/hyperlink" Target="http://abs.twimg.com/images/themes/theme1/bg.png" TargetMode="External" /><Relationship Id="rId622" Type="http://schemas.openxmlformats.org/officeDocument/2006/relationships/hyperlink" Target="http://abs.twimg.com/images/themes/theme9/bg.gif" TargetMode="External" /><Relationship Id="rId623" Type="http://schemas.openxmlformats.org/officeDocument/2006/relationships/hyperlink" Target="http://abs.twimg.com/images/themes/theme7/bg.gif" TargetMode="External" /><Relationship Id="rId624" Type="http://schemas.openxmlformats.org/officeDocument/2006/relationships/hyperlink" Target="http://abs.twimg.com/images/themes/theme1/bg.png" TargetMode="External" /><Relationship Id="rId625" Type="http://schemas.openxmlformats.org/officeDocument/2006/relationships/hyperlink" Target="http://abs.twimg.com/images/themes/theme18/bg.gif" TargetMode="External" /><Relationship Id="rId626" Type="http://schemas.openxmlformats.org/officeDocument/2006/relationships/hyperlink" Target="http://abs.twimg.com/images/themes/theme1/bg.png" TargetMode="External" /><Relationship Id="rId627" Type="http://schemas.openxmlformats.org/officeDocument/2006/relationships/hyperlink" Target="http://abs.twimg.com/images/themes/theme1/bg.png" TargetMode="External" /><Relationship Id="rId628" Type="http://schemas.openxmlformats.org/officeDocument/2006/relationships/hyperlink" Target="http://abs.twimg.com/images/themes/theme17/bg.gif" TargetMode="External" /><Relationship Id="rId629" Type="http://schemas.openxmlformats.org/officeDocument/2006/relationships/hyperlink" Target="http://abs.twimg.com/images/themes/theme1/bg.png" TargetMode="External" /><Relationship Id="rId630" Type="http://schemas.openxmlformats.org/officeDocument/2006/relationships/hyperlink" Target="http://abs.twimg.com/images/themes/theme10/bg.gif" TargetMode="External" /><Relationship Id="rId631" Type="http://schemas.openxmlformats.org/officeDocument/2006/relationships/hyperlink" Target="http://abs.twimg.com/images/themes/theme1/bg.png" TargetMode="External" /><Relationship Id="rId632" Type="http://schemas.openxmlformats.org/officeDocument/2006/relationships/hyperlink" Target="http://abs.twimg.com/images/themes/theme1/bg.png" TargetMode="External" /><Relationship Id="rId633" Type="http://schemas.openxmlformats.org/officeDocument/2006/relationships/hyperlink" Target="http://abs.twimg.com/images/themes/theme9/bg.gif" TargetMode="External" /><Relationship Id="rId634" Type="http://schemas.openxmlformats.org/officeDocument/2006/relationships/hyperlink" Target="http://abs.twimg.com/images/themes/theme1/bg.png" TargetMode="External" /><Relationship Id="rId635" Type="http://schemas.openxmlformats.org/officeDocument/2006/relationships/hyperlink" Target="http://abs.twimg.com/images/themes/theme1/bg.png" TargetMode="External" /><Relationship Id="rId636" Type="http://schemas.openxmlformats.org/officeDocument/2006/relationships/hyperlink" Target="http://abs.twimg.com/images/themes/theme1/bg.png" TargetMode="External" /><Relationship Id="rId637" Type="http://schemas.openxmlformats.org/officeDocument/2006/relationships/hyperlink" Target="http://abs.twimg.com/images/themes/theme1/bg.png" TargetMode="External" /><Relationship Id="rId638" Type="http://schemas.openxmlformats.org/officeDocument/2006/relationships/hyperlink" Target="http://abs.twimg.com/images/themes/theme1/bg.png" TargetMode="External" /><Relationship Id="rId639" Type="http://schemas.openxmlformats.org/officeDocument/2006/relationships/hyperlink" Target="http://abs.twimg.com/images/themes/theme11/bg.gif" TargetMode="External" /><Relationship Id="rId640" Type="http://schemas.openxmlformats.org/officeDocument/2006/relationships/hyperlink" Target="http://abs.twimg.com/images/themes/theme2/bg.gif" TargetMode="External" /><Relationship Id="rId641" Type="http://schemas.openxmlformats.org/officeDocument/2006/relationships/hyperlink" Target="http://abs.twimg.com/images/themes/theme8/bg.gif" TargetMode="External" /><Relationship Id="rId642" Type="http://schemas.openxmlformats.org/officeDocument/2006/relationships/hyperlink" Target="http://abs.twimg.com/images/themes/theme1/bg.png" TargetMode="External" /><Relationship Id="rId643" Type="http://schemas.openxmlformats.org/officeDocument/2006/relationships/hyperlink" Target="http://abs.twimg.com/images/themes/theme9/bg.gif" TargetMode="External" /><Relationship Id="rId644" Type="http://schemas.openxmlformats.org/officeDocument/2006/relationships/hyperlink" Target="http://abs.twimg.com/images/themes/theme1/bg.png" TargetMode="External" /><Relationship Id="rId645" Type="http://schemas.openxmlformats.org/officeDocument/2006/relationships/hyperlink" Target="http://abs.twimg.com/images/themes/theme1/bg.png" TargetMode="External" /><Relationship Id="rId646" Type="http://schemas.openxmlformats.org/officeDocument/2006/relationships/hyperlink" Target="http://abs.twimg.com/images/themes/theme9/bg.gif" TargetMode="External" /><Relationship Id="rId647" Type="http://schemas.openxmlformats.org/officeDocument/2006/relationships/hyperlink" Target="http://abs.twimg.com/images/themes/theme10/bg.gif" TargetMode="External" /><Relationship Id="rId648" Type="http://schemas.openxmlformats.org/officeDocument/2006/relationships/hyperlink" Target="http://abs.twimg.com/images/themes/theme1/bg.png" TargetMode="External" /><Relationship Id="rId649" Type="http://schemas.openxmlformats.org/officeDocument/2006/relationships/hyperlink" Target="http://abs.twimg.com/images/themes/theme3/bg.gif" TargetMode="External" /><Relationship Id="rId650" Type="http://schemas.openxmlformats.org/officeDocument/2006/relationships/hyperlink" Target="http://abs.twimg.com/images/themes/theme1/bg.png" TargetMode="External" /><Relationship Id="rId651" Type="http://schemas.openxmlformats.org/officeDocument/2006/relationships/hyperlink" Target="http://abs.twimg.com/images/themes/theme14/bg.gif" TargetMode="External" /><Relationship Id="rId652" Type="http://schemas.openxmlformats.org/officeDocument/2006/relationships/hyperlink" Target="http://abs.twimg.com/images/themes/theme1/bg.png" TargetMode="External" /><Relationship Id="rId653" Type="http://schemas.openxmlformats.org/officeDocument/2006/relationships/hyperlink" Target="http://abs.twimg.com/images/themes/theme1/bg.png" TargetMode="External" /><Relationship Id="rId654" Type="http://schemas.openxmlformats.org/officeDocument/2006/relationships/hyperlink" Target="http://abs.twimg.com/images/themes/theme14/bg.gif" TargetMode="External" /><Relationship Id="rId655" Type="http://schemas.openxmlformats.org/officeDocument/2006/relationships/hyperlink" Target="http://abs.twimg.com/images/themes/theme10/bg.gif" TargetMode="External" /><Relationship Id="rId656" Type="http://schemas.openxmlformats.org/officeDocument/2006/relationships/hyperlink" Target="http://abs.twimg.com/images/themes/theme1/bg.png" TargetMode="External" /><Relationship Id="rId657" Type="http://schemas.openxmlformats.org/officeDocument/2006/relationships/hyperlink" Target="http://abs.twimg.com/images/themes/theme7/bg.gif" TargetMode="External" /><Relationship Id="rId658" Type="http://schemas.openxmlformats.org/officeDocument/2006/relationships/hyperlink" Target="http://abs.twimg.com/images/themes/theme11/bg.gif" TargetMode="External" /><Relationship Id="rId659" Type="http://schemas.openxmlformats.org/officeDocument/2006/relationships/hyperlink" Target="http://abs.twimg.com/images/themes/theme1/bg.png" TargetMode="External" /><Relationship Id="rId660" Type="http://schemas.openxmlformats.org/officeDocument/2006/relationships/hyperlink" Target="http://abs.twimg.com/images/themes/theme1/bg.png" TargetMode="External" /><Relationship Id="rId661" Type="http://schemas.openxmlformats.org/officeDocument/2006/relationships/hyperlink" Target="http://abs.twimg.com/images/themes/theme1/bg.png" TargetMode="External" /><Relationship Id="rId662" Type="http://schemas.openxmlformats.org/officeDocument/2006/relationships/hyperlink" Target="http://abs.twimg.com/images/themes/theme10/bg.gif" TargetMode="External" /><Relationship Id="rId663" Type="http://schemas.openxmlformats.org/officeDocument/2006/relationships/hyperlink" Target="http://abs.twimg.com/images/themes/theme10/bg.gif" TargetMode="External" /><Relationship Id="rId664" Type="http://schemas.openxmlformats.org/officeDocument/2006/relationships/hyperlink" Target="http://abs.twimg.com/images/themes/theme1/bg.png" TargetMode="External" /><Relationship Id="rId665" Type="http://schemas.openxmlformats.org/officeDocument/2006/relationships/hyperlink" Target="http://abs.twimg.com/images/themes/theme1/bg.png" TargetMode="External" /><Relationship Id="rId666" Type="http://schemas.openxmlformats.org/officeDocument/2006/relationships/hyperlink" Target="http://abs.twimg.com/images/themes/theme1/bg.png" TargetMode="External" /><Relationship Id="rId667" Type="http://schemas.openxmlformats.org/officeDocument/2006/relationships/hyperlink" Target="http://abs.twimg.com/images/themes/theme1/bg.png" TargetMode="External" /><Relationship Id="rId668" Type="http://schemas.openxmlformats.org/officeDocument/2006/relationships/hyperlink" Target="http://abs.twimg.com/images/themes/theme1/bg.png" TargetMode="External" /><Relationship Id="rId669" Type="http://schemas.openxmlformats.org/officeDocument/2006/relationships/hyperlink" Target="http://abs.twimg.com/images/themes/theme1/bg.png" TargetMode="External" /><Relationship Id="rId670" Type="http://schemas.openxmlformats.org/officeDocument/2006/relationships/hyperlink" Target="http://abs.twimg.com/images/themes/theme1/bg.png" TargetMode="External" /><Relationship Id="rId671" Type="http://schemas.openxmlformats.org/officeDocument/2006/relationships/hyperlink" Target="http://abs.twimg.com/images/themes/theme1/bg.png" TargetMode="External" /><Relationship Id="rId672" Type="http://schemas.openxmlformats.org/officeDocument/2006/relationships/hyperlink" Target="http://abs.twimg.com/images/themes/theme12/bg.gif" TargetMode="External" /><Relationship Id="rId673" Type="http://schemas.openxmlformats.org/officeDocument/2006/relationships/hyperlink" Target="http://abs.twimg.com/images/themes/theme1/bg.png" TargetMode="External" /><Relationship Id="rId674" Type="http://schemas.openxmlformats.org/officeDocument/2006/relationships/hyperlink" Target="http://abs.twimg.com/images/themes/theme4/bg.gif" TargetMode="External" /><Relationship Id="rId675" Type="http://schemas.openxmlformats.org/officeDocument/2006/relationships/hyperlink" Target="http://abs.twimg.com/images/themes/theme1/bg.png" TargetMode="External" /><Relationship Id="rId676" Type="http://schemas.openxmlformats.org/officeDocument/2006/relationships/hyperlink" Target="http://abs.twimg.com/images/themes/theme7/bg.gif" TargetMode="External" /><Relationship Id="rId677" Type="http://schemas.openxmlformats.org/officeDocument/2006/relationships/hyperlink" Target="http://abs.twimg.com/images/themes/theme1/bg.png" TargetMode="External" /><Relationship Id="rId678" Type="http://schemas.openxmlformats.org/officeDocument/2006/relationships/hyperlink" Target="http://abs.twimg.com/images/themes/theme1/bg.png" TargetMode="External" /><Relationship Id="rId679" Type="http://schemas.openxmlformats.org/officeDocument/2006/relationships/hyperlink" Target="http://abs.twimg.com/images/themes/theme1/bg.png" TargetMode="External" /><Relationship Id="rId680" Type="http://schemas.openxmlformats.org/officeDocument/2006/relationships/hyperlink" Target="http://abs.twimg.com/images/themes/theme15/bg.png" TargetMode="External" /><Relationship Id="rId681" Type="http://schemas.openxmlformats.org/officeDocument/2006/relationships/hyperlink" Target="http://abs.twimg.com/images/themes/theme1/bg.png" TargetMode="External" /><Relationship Id="rId682" Type="http://schemas.openxmlformats.org/officeDocument/2006/relationships/hyperlink" Target="http://abs.twimg.com/images/themes/theme4/bg.gif" TargetMode="External" /><Relationship Id="rId683" Type="http://schemas.openxmlformats.org/officeDocument/2006/relationships/hyperlink" Target="http://abs.twimg.com/images/themes/theme1/bg.png" TargetMode="External" /><Relationship Id="rId684" Type="http://schemas.openxmlformats.org/officeDocument/2006/relationships/hyperlink" Target="http://abs.twimg.com/images/themes/theme1/bg.png" TargetMode="External" /><Relationship Id="rId685" Type="http://schemas.openxmlformats.org/officeDocument/2006/relationships/hyperlink" Target="http://abs.twimg.com/images/themes/theme14/bg.gif" TargetMode="External" /><Relationship Id="rId686" Type="http://schemas.openxmlformats.org/officeDocument/2006/relationships/hyperlink" Target="http://abs.twimg.com/images/themes/theme12/bg.gif" TargetMode="External" /><Relationship Id="rId687" Type="http://schemas.openxmlformats.org/officeDocument/2006/relationships/hyperlink" Target="http://abs.twimg.com/images/themes/theme1/bg.png" TargetMode="External" /><Relationship Id="rId688" Type="http://schemas.openxmlformats.org/officeDocument/2006/relationships/hyperlink" Target="http://abs.twimg.com/images/themes/theme10/bg.gif" TargetMode="External" /><Relationship Id="rId689" Type="http://schemas.openxmlformats.org/officeDocument/2006/relationships/hyperlink" Target="http://abs.twimg.com/images/themes/theme1/bg.png" TargetMode="External" /><Relationship Id="rId690" Type="http://schemas.openxmlformats.org/officeDocument/2006/relationships/hyperlink" Target="http://abs.twimg.com/images/themes/theme1/bg.png" TargetMode="External" /><Relationship Id="rId691" Type="http://schemas.openxmlformats.org/officeDocument/2006/relationships/hyperlink" Target="http://abs.twimg.com/images/themes/theme1/bg.png" TargetMode="External" /><Relationship Id="rId692" Type="http://schemas.openxmlformats.org/officeDocument/2006/relationships/hyperlink" Target="http://abs.twimg.com/images/themes/theme1/bg.png" TargetMode="External" /><Relationship Id="rId693" Type="http://schemas.openxmlformats.org/officeDocument/2006/relationships/hyperlink" Target="http://abs.twimg.com/images/themes/theme1/bg.png" TargetMode="External" /><Relationship Id="rId694" Type="http://schemas.openxmlformats.org/officeDocument/2006/relationships/hyperlink" Target="http://abs.twimg.com/images/themes/theme8/bg.gif" TargetMode="External" /><Relationship Id="rId695" Type="http://schemas.openxmlformats.org/officeDocument/2006/relationships/hyperlink" Target="http://abs.twimg.com/images/themes/theme5/bg.gif" TargetMode="External" /><Relationship Id="rId696" Type="http://schemas.openxmlformats.org/officeDocument/2006/relationships/hyperlink" Target="http://abs.twimg.com/images/themes/theme18/bg.gif" TargetMode="External" /><Relationship Id="rId697" Type="http://schemas.openxmlformats.org/officeDocument/2006/relationships/hyperlink" Target="http://abs.twimg.com/images/themes/theme15/bg.png" TargetMode="External" /><Relationship Id="rId698" Type="http://schemas.openxmlformats.org/officeDocument/2006/relationships/hyperlink" Target="http://abs.twimg.com/images/themes/theme9/bg.gif" TargetMode="External" /><Relationship Id="rId699" Type="http://schemas.openxmlformats.org/officeDocument/2006/relationships/hyperlink" Target="http://abs.twimg.com/images/themes/theme14/bg.gif" TargetMode="External" /><Relationship Id="rId700" Type="http://schemas.openxmlformats.org/officeDocument/2006/relationships/hyperlink" Target="http://abs.twimg.com/images/themes/theme1/bg.png" TargetMode="External" /><Relationship Id="rId701" Type="http://schemas.openxmlformats.org/officeDocument/2006/relationships/hyperlink" Target="http://abs.twimg.com/images/themes/theme1/bg.png" TargetMode="External" /><Relationship Id="rId702" Type="http://schemas.openxmlformats.org/officeDocument/2006/relationships/hyperlink" Target="http://abs.twimg.com/images/themes/theme1/bg.png" TargetMode="External" /><Relationship Id="rId703" Type="http://schemas.openxmlformats.org/officeDocument/2006/relationships/hyperlink" Target="http://abs.twimg.com/images/themes/theme1/bg.png" TargetMode="External" /><Relationship Id="rId704" Type="http://schemas.openxmlformats.org/officeDocument/2006/relationships/hyperlink" Target="http://abs.twimg.com/images/themes/theme6/bg.gif" TargetMode="External" /><Relationship Id="rId705" Type="http://schemas.openxmlformats.org/officeDocument/2006/relationships/hyperlink" Target="http://abs.twimg.com/images/themes/theme3/bg.gif" TargetMode="External" /><Relationship Id="rId706" Type="http://schemas.openxmlformats.org/officeDocument/2006/relationships/hyperlink" Target="http://abs.twimg.com/images/themes/theme9/bg.gif" TargetMode="External" /><Relationship Id="rId707" Type="http://schemas.openxmlformats.org/officeDocument/2006/relationships/hyperlink" Target="http://abs.twimg.com/images/themes/theme1/bg.png" TargetMode="External" /><Relationship Id="rId708" Type="http://schemas.openxmlformats.org/officeDocument/2006/relationships/hyperlink" Target="http://abs.twimg.com/images/themes/theme1/bg.png" TargetMode="External" /><Relationship Id="rId709" Type="http://schemas.openxmlformats.org/officeDocument/2006/relationships/hyperlink" Target="http://abs.twimg.com/images/themes/theme1/bg.png" TargetMode="External" /><Relationship Id="rId710" Type="http://schemas.openxmlformats.org/officeDocument/2006/relationships/hyperlink" Target="http://abs.twimg.com/images/themes/theme1/bg.png" TargetMode="External" /><Relationship Id="rId711" Type="http://schemas.openxmlformats.org/officeDocument/2006/relationships/hyperlink" Target="http://abs.twimg.com/images/themes/theme1/bg.png" TargetMode="External" /><Relationship Id="rId712" Type="http://schemas.openxmlformats.org/officeDocument/2006/relationships/hyperlink" Target="http://abs.twimg.com/images/themes/theme1/bg.png" TargetMode="External" /><Relationship Id="rId713" Type="http://schemas.openxmlformats.org/officeDocument/2006/relationships/hyperlink" Target="http://abs.twimg.com/images/themes/theme19/bg.gif" TargetMode="External" /><Relationship Id="rId714" Type="http://schemas.openxmlformats.org/officeDocument/2006/relationships/hyperlink" Target="http://abs.twimg.com/images/themes/theme15/bg.png" TargetMode="External" /><Relationship Id="rId715" Type="http://schemas.openxmlformats.org/officeDocument/2006/relationships/hyperlink" Target="http://abs.twimg.com/images/themes/theme1/bg.png" TargetMode="External" /><Relationship Id="rId716" Type="http://schemas.openxmlformats.org/officeDocument/2006/relationships/hyperlink" Target="http://abs.twimg.com/images/themes/theme1/bg.png" TargetMode="External" /><Relationship Id="rId717" Type="http://schemas.openxmlformats.org/officeDocument/2006/relationships/hyperlink" Target="http://abs.twimg.com/images/themes/theme1/bg.png" TargetMode="External" /><Relationship Id="rId718" Type="http://schemas.openxmlformats.org/officeDocument/2006/relationships/hyperlink" Target="http://abs.twimg.com/images/themes/theme1/bg.png" TargetMode="External" /><Relationship Id="rId719" Type="http://schemas.openxmlformats.org/officeDocument/2006/relationships/hyperlink" Target="http://abs.twimg.com/images/themes/theme19/bg.gif" TargetMode="External" /><Relationship Id="rId720" Type="http://schemas.openxmlformats.org/officeDocument/2006/relationships/hyperlink" Target="http://abs.twimg.com/images/themes/theme1/bg.png" TargetMode="External" /><Relationship Id="rId721" Type="http://schemas.openxmlformats.org/officeDocument/2006/relationships/hyperlink" Target="http://abs.twimg.com/images/themes/theme1/bg.png" TargetMode="External" /><Relationship Id="rId722" Type="http://schemas.openxmlformats.org/officeDocument/2006/relationships/hyperlink" Target="http://abs.twimg.com/images/themes/theme5/bg.gif" TargetMode="External" /><Relationship Id="rId723" Type="http://schemas.openxmlformats.org/officeDocument/2006/relationships/hyperlink" Target="http://abs.twimg.com/images/themes/theme16/bg.gif" TargetMode="External" /><Relationship Id="rId724" Type="http://schemas.openxmlformats.org/officeDocument/2006/relationships/hyperlink" Target="http://abs.twimg.com/images/themes/theme14/bg.gif" TargetMode="External" /><Relationship Id="rId725" Type="http://schemas.openxmlformats.org/officeDocument/2006/relationships/hyperlink" Target="http://abs.twimg.com/images/themes/theme6/bg.gif" TargetMode="External" /><Relationship Id="rId726" Type="http://schemas.openxmlformats.org/officeDocument/2006/relationships/hyperlink" Target="http://abs.twimg.com/images/themes/theme1/bg.png" TargetMode="External" /><Relationship Id="rId727" Type="http://schemas.openxmlformats.org/officeDocument/2006/relationships/hyperlink" Target="http://abs.twimg.com/images/themes/theme1/bg.png" TargetMode="External" /><Relationship Id="rId728" Type="http://schemas.openxmlformats.org/officeDocument/2006/relationships/hyperlink" Target="http://abs.twimg.com/images/themes/theme1/bg.png" TargetMode="External" /><Relationship Id="rId729" Type="http://schemas.openxmlformats.org/officeDocument/2006/relationships/hyperlink" Target="http://pbs.twimg.com/profile_images/1146045676788359168/m9jXZ_GE_normal.jpg" TargetMode="External" /><Relationship Id="rId730" Type="http://schemas.openxmlformats.org/officeDocument/2006/relationships/hyperlink" Target="http://pbs.twimg.com/profile_images/906244550284288001/vaHc0YiS_normal.jpg" TargetMode="External" /><Relationship Id="rId731" Type="http://schemas.openxmlformats.org/officeDocument/2006/relationships/hyperlink" Target="http://abs.twimg.com/sticky/default_profile_images/default_profile_normal.png" TargetMode="External" /><Relationship Id="rId732" Type="http://schemas.openxmlformats.org/officeDocument/2006/relationships/hyperlink" Target="http://pbs.twimg.com/profile_images/1131610155215253504/IYkK_F0V_normal.jpg" TargetMode="External" /><Relationship Id="rId733" Type="http://schemas.openxmlformats.org/officeDocument/2006/relationships/hyperlink" Target="http://pbs.twimg.com/profile_images/1145564715269181440/uGIYqJhq_normal.jpg" TargetMode="External" /><Relationship Id="rId734" Type="http://schemas.openxmlformats.org/officeDocument/2006/relationships/hyperlink" Target="http://pbs.twimg.com/profile_images/990236602000539648/ZN0-Xitb_normal.jpg" TargetMode="External" /><Relationship Id="rId735" Type="http://schemas.openxmlformats.org/officeDocument/2006/relationships/hyperlink" Target="http://pbs.twimg.com/profile_images/975944671334604800/Yi0w8FYJ_normal.jpg" TargetMode="External" /><Relationship Id="rId736" Type="http://schemas.openxmlformats.org/officeDocument/2006/relationships/hyperlink" Target="http://pbs.twimg.com/profile_images/1124748007017046016/EBRAduNq_normal.jpg" TargetMode="External" /><Relationship Id="rId737" Type="http://schemas.openxmlformats.org/officeDocument/2006/relationships/hyperlink" Target="http://pbs.twimg.com/profile_images/1089957236221329409/rsMZ82D3_normal.jpg" TargetMode="External" /><Relationship Id="rId738" Type="http://schemas.openxmlformats.org/officeDocument/2006/relationships/hyperlink" Target="http://pbs.twimg.com/profile_images/1125714453079531520/7ZkiERAA_normal.jpg" TargetMode="External" /><Relationship Id="rId739" Type="http://schemas.openxmlformats.org/officeDocument/2006/relationships/hyperlink" Target="http://pbs.twimg.com/profile_images/942813692109897729/MAB7ef9C_normal.jpg" TargetMode="External" /><Relationship Id="rId740" Type="http://schemas.openxmlformats.org/officeDocument/2006/relationships/hyperlink" Target="http://pbs.twimg.com/profile_images/1064331457374519296/rHoBZlnw_normal.jpg" TargetMode="External" /><Relationship Id="rId741" Type="http://schemas.openxmlformats.org/officeDocument/2006/relationships/hyperlink" Target="http://pbs.twimg.com/profile_images/1110421097990651904/khrpe7Bz_normal.jpg" TargetMode="External" /><Relationship Id="rId742" Type="http://schemas.openxmlformats.org/officeDocument/2006/relationships/hyperlink" Target="http://pbs.twimg.com/profile_images/1058428017901555712/VFntgTx3_normal.jpg" TargetMode="External" /><Relationship Id="rId743" Type="http://schemas.openxmlformats.org/officeDocument/2006/relationships/hyperlink" Target="http://pbs.twimg.com/profile_images/1149917028318269440/Xg62yaCo_normal.jpg" TargetMode="External" /><Relationship Id="rId744" Type="http://schemas.openxmlformats.org/officeDocument/2006/relationships/hyperlink" Target="http://pbs.twimg.com/profile_images/1102820486302568448/TROqQj3p_normal.png" TargetMode="External" /><Relationship Id="rId745" Type="http://schemas.openxmlformats.org/officeDocument/2006/relationships/hyperlink" Target="http://pbs.twimg.com/profile_images/1146231622754168833/cwunW4a1_normal.jpg" TargetMode="External" /><Relationship Id="rId746" Type="http://schemas.openxmlformats.org/officeDocument/2006/relationships/hyperlink" Target="http://pbs.twimg.com/profile_images/553248825825972224/97mJleAz_normal.jpeg" TargetMode="External" /><Relationship Id="rId747" Type="http://schemas.openxmlformats.org/officeDocument/2006/relationships/hyperlink" Target="http://pbs.twimg.com/profile_images/1068604597235666944/h6_qVAFf_normal.jpg" TargetMode="External" /><Relationship Id="rId748" Type="http://schemas.openxmlformats.org/officeDocument/2006/relationships/hyperlink" Target="http://pbs.twimg.com/profile_images/469933671839854592/gDWcN_jw_normal.jpeg" TargetMode="External" /><Relationship Id="rId749" Type="http://schemas.openxmlformats.org/officeDocument/2006/relationships/hyperlink" Target="http://pbs.twimg.com/profile_images/1051636712475045888/WRiS2SpN_normal.jpg" TargetMode="External" /><Relationship Id="rId750" Type="http://schemas.openxmlformats.org/officeDocument/2006/relationships/hyperlink" Target="http://pbs.twimg.com/profile_images/1113494393284124672/_M4WNbgj_normal.jpg" TargetMode="External" /><Relationship Id="rId751" Type="http://schemas.openxmlformats.org/officeDocument/2006/relationships/hyperlink" Target="http://pbs.twimg.com/profile_images/1115378676126879747/RHFSnb-r_normal.jpg" TargetMode="External" /><Relationship Id="rId752" Type="http://schemas.openxmlformats.org/officeDocument/2006/relationships/hyperlink" Target="http://pbs.twimg.com/profile_images/875401500067069952/bnnLJnRu_normal.jpg" TargetMode="External" /><Relationship Id="rId753" Type="http://schemas.openxmlformats.org/officeDocument/2006/relationships/hyperlink" Target="http://pbs.twimg.com/profile_images/920702815923716097/u68WCDrL_normal.jpg" TargetMode="External" /><Relationship Id="rId754" Type="http://schemas.openxmlformats.org/officeDocument/2006/relationships/hyperlink" Target="http://pbs.twimg.com/profile_images/734788003361591299/Vm6WmTtc_normal.jpg" TargetMode="External" /><Relationship Id="rId755" Type="http://schemas.openxmlformats.org/officeDocument/2006/relationships/hyperlink" Target="http://pbs.twimg.com/profile_images/1074007313986539520/wou1Ozws_normal.jpg" TargetMode="External" /><Relationship Id="rId756" Type="http://schemas.openxmlformats.org/officeDocument/2006/relationships/hyperlink" Target="http://pbs.twimg.com/profile_images/1079237189903343616/_II6eZnx_normal.jpg" TargetMode="External" /><Relationship Id="rId757" Type="http://schemas.openxmlformats.org/officeDocument/2006/relationships/hyperlink" Target="http://pbs.twimg.com/profile_images/1133965157355393024/2DUE6Z1Z_normal.jpg" TargetMode="External" /><Relationship Id="rId758" Type="http://schemas.openxmlformats.org/officeDocument/2006/relationships/hyperlink" Target="http://pbs.twimg.com/profile_images/856033579393966080/wQCHqlH-_normal.jpg" TargetMode="External" /><Relationship Id="rId759" Type="http://schemas.openxmlformats.org/officeDocument/2006/relationships/hyperlink" Target="http://pbs.twimg.com/profile_images/1150209352730664966/htOfyD0j_normal.jpg" TargetMode="External" /><Relationship Id="rId760" Type="http://schemas.openxmlformats.org/officeDocument/2006/relationships/hyperlink" Target="http://pbs.twimg.com/profile_images/1148417424666087426/WX1xz_tn_normal.jpg" TargetMode="External" /><Relationship Id="rId761" Type="http://schemas.openxmlformats.org/officeDocument/2006/relationships/hyperlink" Target="http://pbs.twimg.com/profile_images/1141576259123552257/2u2FrV8Q_normal.jpg" TargetMode="External" /><Relationship Id="rId762" Type="http://schemas.openxmlformats.org/officeDocument/2006/relationships/hyperlink" Target="http://pbs.twimg.com/profile_images/1146504938140393475/nVnMMiw6_normal.jpg" TargetMode="External" /><Relationship Id="rId763" Type="http://schemas.openxmlformats.org/officeDocument/2006/relationships/hyperlink" Target="http://pbs.twimg.com/profile_images/1119080743223713795/Mo7Hlp-6_normal.jpg" TargetMode="External" /><Relationship Id="rId764" Type="http://schemas.openxmlformats.org/officeDocument/2006/relationships/hyperlink" Target="http://pbs.twimg.com/profile_images/1139625071755038722/avzEPKly_normal.jpg" TargetMode="External" /><Relationship Id="rId765" Type="http://schemas.openxmlformats.org/officeDocument/2006/relationships/hyperlink" Target="http://pbs.twimg.com/profile_images/1150063031209979904/k3YgPJOX_normal.jpg" TargetMode="External" /><Relationship Id="rId766" Type="http://schemas.openxmlformats.org/officeDocument/2006/relationships/hyperlink" Target="http://pbs.twimg.com/profile_images/1150780527278002178/-4CnvMGc_normal.jpg" TargetMode="External" /><Relationship Id="rId767" Type="http://schemas.openxmlformats.org/officeDocument/2006/relationships/hyperlink" Target="http://pbs.twimg.com/profile_images/378800000271983472/ed2e787f1440b2dd6646995c5ca85ab4_normal.jpeg" TargetMode="External" /><Relationship Id="rId768" Type="http://schemas.openxmlformats.org/officeDocument/2006/relationships/hyperlink" Target="http://pbs.twimg.com/profile_images/1143276521362264065/QWdqNO8K_normal.jpg" TargetMode="External" /><Relationship Id="rId769" Type="http://schemas.openxmlformats.org/officeDocument/2006/relationships/hyperlink" Target="http://pbs.twimg.com/profile_images/1149533200751812608/BigvuR14_normal.jpg" TargetMode="External" /><Relationship Id="rId770" Type="http://schemas.openxmlformats.org/officeDocument/2006/relationships/hyperlink" Target="http://pbs.twimg.com/profile_images/1135948350044409862/W6Mgh9L__normal.jpg" TargetMode="External" /><Relationship Id="rId771" Type="http://schemas.openxmlformats.org/officeDocument/2006/relationships/hyperlink" Target="http://pbs.twimg.com/profile_images/2223977341/saved_photo_normal.jpg" TargetMode="External" /><Relationship Id="rId772" Type="http://schemas.openxmlformats.org/officeDocument/2006/relationships/hyperlink" Target="http://pbs.twimg.com/profile_images/1108894313935761409/PcBCKjsH_normal.jpg" TargetMode="External" /><Relationship Id="rId773" Type="http://schemas.openxmlformats.org/officeDocument/2006/relationships/hyperlink" Target="http://pbs.twimg.com/profile_images/1146167846411673601/CfWZ1vNh_normal.jpg" TargetMode="External" /><Relationship Id="rId774" Type="http://schemas.openxmlformats.org/officeDocument/2006/relationships/hyperlink" Target="http://pbs.twimg.com/profile_images/999531759036387329/NSzZ5Cge_normal.jpg" TargetMode="External" /><Relationship Id="rId775" Type="http://schemas.openxmlformats.org/officeDocument/2006/relationships/hyperlink" Target="http://pbs.twimg.com/profile_images/586598040800206848/1rJY6qJ3_normal.png" TargetMode="External" /><Relationship Id="rId776" Type="http://schemas.openxmlformats.org/officeDocument/2006/relationships/hyperlink" Target="http://pbs.twimg.com/profile_images/471294056828399617/nINwN6KH_normal.png" TargetMode="External" /><Relationship Id="rId777" Type="http://schemas.openxmlformats.org/officeDocument/2006/relationships/hyperlink" Target="http://pbs.twimg.com/profile_images/1053663546674946049/-QO3gaOX_normal.jpg" TargetMode="External" /><Relationship Id="rId778" Type="http://schemas.openxmlformats.org/officeDocument/2006/relationships/hyperlink" Target="http://pbs.twimg.com/profile_images/1140021013700382721/63dSFMQ6_normal.jpg" TargetMode="External" /><Relationship Id="rId779" Type="http://schemas.openxmlformats.org/officeDocument/2006/relationships/hyperlink" Target="http://pbs.twimg.com/profile_images/1098841038746202112/jxbfoML__normal.jpg" TargetMode="External" /><Relationship Id="rId780" Type="http://schemas.openxmlformats.org/officeDocument/2006/relationships/hyperlink" Target="http://pbs.twimg.com/profile_images/1042329941940088833/SxXTQL_S_normal.jpg" TargetMode="External" /><Relationship Id="rId781" Type="http://schemas.openxmlformats.org/officeDocument/2006/relationships/hyperlink" Target="http://pbs.twimg.com/profile_images/1150747884008214528/-prS5p0t_normal.png" TargetMode="External" /><Relationship Id="rId782" Type="http://schemas.openxmlformats.org/officeDocument/2006/relationships/hyperlink" Target="http://pbs.twimg.com/profile_images/1085297598645395457/azr24VZU_normal.jpg" TargetMode="External" /><Relationship Id="rId783" Type="http://schemas.openxmlformats.org/officeDocument/2006/relationships/hyperlink" Target="http://pbs.twimg.com/profile_images/1139938834093879296/gMcT03Hy_normal.jpg" TargetMode="External" /><Relationship Id="rId784" Type="http://schemas.openxmlformats.org/officeDocument/2006/relationships/hyperlink" Target="http://pbs.twimg.com/profile_images/994971479203860481/uOKVrRKj_normal.jpg" TargetMode="External" /><Relationship Id="rId785" Type="http://schemas.openxmlformats.org/officeDocument/2006/relationships/hyperlink" Target="http://pbs.twimg.com/profile_images/1093544283066564608/8qqd4uwy_normal.jpg" TargetMode="External" /><Relationship Id="rId786" Type="http://schemas.openxmlformats.org/officeDocument/2006/relationships/hyperlink" Target="http://pbs.twimg.com/profile_images/994982421236977664/9LP1izug_normal.jpg" TargetMode="External" /><Relationship Id="rId787" Type="http://schemas.openxmlformats.org/officeDocument/2006/relationships/hyperlink" Target="http://pbs.twimg.com/profile_images/1087860045667332096/LYwSyjVu_normal.jpg" TargetMode="External" /><Relationship Id="rId788" Type="http://schemas.openxmlformats.org/officeDocument/2006/relationships/hyperlink" Target="http://pbs.twimg.com/profile_images/1123607370087772160/FVEbOUQF_normal.jpg" TargetMode="External" /><Relationship Id="rId789" Type="http://schemas.openxmlformats.org/officeDocument/2006/relationships/hyperlink" Target="http://pbs.twimg.com/profile_images/1149358239408119809/mNPQtngs_normal.jpg" TargetMode="External" /><Relationship Id="rId790" Type="http://schemas.openxmlformats.org/officeDocument/2006/relationships/hyperlink" Target="http://pbs.twimg.com/profile_images/71372076/stan_normal.jpg" TargetMode="External" /><Relationship Id="rId791" Type="http://schemas.openxmlformats.org/officeDocument/2006/relationships/hyperlink" Target="http://pbs.twimg.com/profile_images/1104344392679280641/e3_U9TDx_normal.jpg" TargetMode="External" /><Relationship Id="rId792" Type="http://schemas.openxmlformats.org/officeDocument/2006/relationships/hyperlink" Target="http://pbs.twimg.com/profile_images/1113839882214854657/k3Cf74w1_normal.jpg" TargetMode="External" /><Relationship Id="rId793" Type="http://schemas.openxmlformats.org/officeDocument/2006/relationships/hyperlink" Target="http://pbs.twimg.com/profile_images/1112843862098075648/g1sBzzX3_normal.jpg" TargetMode="External" /><Relationship Id="rId794" Type="http://schemas.openxmlformats.org/officeDocument/2006/relationships/hyperlink" Target="http://pbs.twimg.com/profile_images/1115836537298722818/v3nzJj9K_normal.jpg" TargetMode="External" /><Relationship Id="rId795" Type="http://schemas.openxmlformats.org/officeDocument/2006/relationships/hyperlink" Target="http://pbs.twimg.com/profile_images/995887541168599041/sY8H8M3D_normal.jpg" TargetMode="External" /><Relationship Id="rId796" Type="http://schemas.openxmlformats.org/officeDocument/2006/relationships/hyperlink" Target="http://pbs.twimg.com/profile_images/1132844926910238721/u7YbT0UG_normal.jpg" TargetMode="External" /><Relationship Id="rId797" Type="http://schemas.openxmlformats.org/officeDocument/2006/relationships/hyperlink" Target="http://pbs.twimg.com/profile_images/1101828519913500673/aU61Xn8h_normal.jpg" TargetMode="External" /><Relationship Id="rId798" Type="http://schemas.openxmlformats.org/officeDocument/2006/relationships/hyperlink" Target="http://pbs.twimg.com/profile_images/1145042345420869633/1q9KhKZ9_normal.jpg" TargetMode="External" /><Relationship Id="rId799" Type="http://schemas.openxmlformats.org/officeDocument/2006/relationships/hyperlink" Target="http://pbs.twimg.com/profile_images/1060456627935956993/oldH0VzR_normal.jpg" TargetMode="External" /><Relationship Id="rId800" Type="http://schemas.openxmlformats.org/officeDocument/2006/relationships/hyperlink" Target="http://pbs.twimg.com/profile_images/1147365873084239875/C5fmaEEd_normal.jpg" TargetMode="External" /><Relationship Id="rId801" Type="http://schemas.openxmlformats.org/officeDocument/2006/relationships/hyperlink" Target="http://pbs.twimg.com/profile_images/1104462031053312000/r8ElR9en_normal.jpg" TargetMode="External" /><Relationship Id="rId802" Type="http://schemas.openxmlformats.org/officeDocument/2006/relationships/hyperlink" Target="http://pbs.twimg.com/profile_images/870846194490253312/fEdGH_EK_normal.jpg" TargetMode="External" /><Relationship Id="rId803" Type="http://schemas.openxmlformats.org/officeDocument/2006/relationships/hyperlink" Target="http://pbs.twimg.com/profile_images/1148666348198871041/xK_XKdMy_normal.jpg" TargetMode="External" /><Relationship Id="rId804" Type="http://schemas.openxmlformats.org/officeDocument/2006/relationships/hyperlink" Target="http://pbs.twimg.com/profile_images/1144220695511126019/uOm_k6rw_normal.jpg" TargetMode="External" /><Relationship Id="rId805" Type="http://schemas.openxmlformats.org/officeDocument/2006/relationships/hyperlink" Target="http://pbs.twimg.com/profile_images/378800000660224966/ab04d55adc321728a18233f9496a6818_normal.jpeg" TargetMode="External" /><Relationship Id="rId806" Type="http://schemas.openxmlformats.org/officeDocument/2006/relationships/hyperlink" Target="http://pbs.twimg.com/profile_images/1145939509554614273/nA_u7Hgk_normal.jpg" TargetMode="External" /><Relationship Id="rId807" Type="http://schemas.openxmlformats.org/officeDocument/2006/relationships/hyperlink" Target="http://pbs.twimg.com/profile_images/1139763287434784769/V1KvaEp7_normal.jpg" TargetMode="External" /><Relationship Id="rId808" Type="http://schemas.openxmlformats.org/officeDocument/2006/relationships/hyperlink" Target="http://pbs.twimg.com/profile_images/893650768506478593/ORROmzSe_normal.jpg" TargetMode="External" /><Relationship Id="rId809" Type="http://schemas.openxmlformats.org/officeDocument/2006/relationships/hyperlink" Target="http://pbs.twimg.com/profile_images/688459867544252417/y8u29bKm_normal.jpg" TargetMode="External" /><Relationship Id="rId810" Type="http://schemas.openxmlformats.org/officeDocument/2006/relationships/hyperlink" Target="http://pbs.twimg.com/profile_images/117640211/IMG_8375_normal.JPG" TargetMode="External" /><Relationship Id="rId811" Type="http://schemas.openxmlformats.org/officeDocument/2006/relationships/hyperlink" Target="http://pbs.twimg.com/profile_images/1082805884160540672/YRB7k8wP_normal.jpg" TargetMode="External" /><Relationship Id="rId812" Type="http://schemas.openxmlformats.org/officeDocument/2006/relationships/hyperlink" Target="http://pbs.twimg.com/profile_images/1120426402749329408/0_CvBjHs_normal.jpg" TargetMode="External" /><Relationship Id="rId813" Type="http://schemas.openxmlformats.org/officeDocument/2006/relationships/hyperlink" Target="http://pbs.twimg.com/profile_images/1142526863585230848/Z0EMK52T_normal.jpg" TargetMode="External" /><Relationship Id="rId814" Type="http://schemas.openxmlformats.org/officeDocument/2006/relationships/hyperlink" Target="http://pbs.twimg.com/profile_images/1148013961066905600/JqghQ-TK_normal.jpg" TargetMode="External" /><Relationship Id="rId815" Type="http://schemas.openxmlformats.org/officeDocument/2006/relationships/hyperlink" Target="http://pbs.twimg.com/profile_images/1148830540683808768/FCcOPjK-_normal.jpg" TargetMode="External" /><Relationship Id="rId816" Type="http://schemas.openxmlformats.org/officeDocument/2006/relationships/hyperlink" Target="http://pbs.twimg.com/profile_images/1008144761327374336/G51vFyxF_normal.jpg" TargetMode="External" /><Relationship Id="rId817" Type="http://schemas.openxmlformats.org/officeDocument/2006/relationships/hyperlink" Target="http://pbs.twimg.com/profile_images/1149848951056506880/37BOUpCl_normal.jpg" TargetMode="External" /><Relationship Id="rId818" Type="http://schemas.openxmlformats.org/officeDocument/2006/relationships/hyperlink" Target="http://pbs.twimg.com/profile_images/826336801929383936/N2fA_Cuz_normal.jpg" TargetMode="External" /><Relationship Id="rId819" Type="http://schemas.openxmlformats.org/officeDocument/2006/relationships/hyperlink" Target="http://pbs.twimg.com/profile_images/1150614323422814209/b5KTEiEK_normal.jpg" TargetMode="External" /><Relationship Id="rId820" Type="http://schemas.openxmlformats.org/officeDocument/2006/relationships/hyperlink" Target="http://pbs.twimg.com/profile_images/1144770874370908161/PtcsaiIl_normal.jpg" TargetMode="External" /><Relationship Id="rId821" Type="http://schemas.openxmlformats.org/officeDocument/2006/relationships/hyperlink" Target="http://pbs.twimg.com/profile_images/1147155604458184704/j4CE7yo9_normal.jpg" TargetMode="External" /><Relationship Id="rId822" Type="http://schemas.openxmlformats.org/officeDocument/2006/relationships/hyperlink" Target="http://pbs.twimg.com/profile_images/1013804069813616644/LRfibbl-_normal.jpg" TargetMode="External" /><Relationship Id="rId823" Type="http://schemas.openxmlformats.org/officeDocument/2006/relationships/hyperlink" Target="http://pbs.twimg.com/profile_images/776185375073177600/FbmqHzYK_normal.jpg" TargetMode="External" /><Relationship Id="rId824" Type="http://schemas.openxmlformats.org/officeDocument/2006/relationships/hyperlink" Target="http://pbs.twimg.com/profile_images/659412932409757696/h664VMe1_normal.png" TargetMode="External" /><Relationship Id="rId825" Type="http://schemas.openxmlformats.org/officeDocument/2006/relationships/hyperlink" Target="http://pbs.twimg.com/profile_images/1032424326375456768/ox7RWNG3_normal.jpg" TargetMode="External" /><Relationship Id="rId826" Type="http://schemas.openxmlformats.org/officeDocument/2006/relationships/hyperlink" Target="http://pbs.twimg.com/profile_images/1065379521556287488/zFxApcRq_normal.jpg" TargetMode="External" /><Relationship Id="rId827" Type="http://schemas.openxmlformats.org/officeDocument/2006/relationships/hyperlink" Target="http://pbs.twimg.com/profile_images/1147438833526611968/xf-WnVpn_normal.png" TargetMode="External" /><Relationship Id="rId828" Type="http://schemas.openxmlformats.org/officeDocument/2006/relationships/hyperlink" Target="http://pbs.twimg.com/profile_images/1147793441268609025/zdKutKy8_normal.jpg" TargetMode="External" /><Relationship Id="rId829" Type="http://schemas.openxmlformats.org/officeDocument/2006/relationships/hyperlink" Target="http://pbs.twimg.com/profile_images/1133943154179280896/g3vv0LcJ_normal.jpg" TargetMode="External" /><Relationship Id="rId830" Type="http://schemas.openxmlformats.org/officeDocument/2006/relationships/hyperlink" Target="http://pbs.twimg.com/profile_images/1117435635667734528/0as45rnD_normal.jpg" TargetMode="External" /><Relationship Id="rId831" Type="http://schemas.openxmlformats.org/officeDocument/2006/relationships/hyperlink" Target="http://pbs.twimg.com/profile_images/963022216974798849/0UNO8nBN_normal.jpg" TargetMode="External" /><Relationship Id="rId832" Type="http://schemas.openxmlformats.org/officeDocument/2006/relationships/hyperlink" Target="http://pbs.twimg.com/profile_images/1147661012734230528/9QNYVDSI_normal.jpg" TargetMode="External" /><Relationship Id="rId833" Type="http://schemas.openxmlformats.org/officeDocument/2006/relationships/hyperlink" Target="http://pbs.twimg.com/profile_images/1090102724295868417/POHKUTGX_normal.jpg" TargetMode="External" /><Relationship Id="rId834" Type="http://schemas.openxmlformats.org/officeDocument/2006/relationships/hyperlink" Target="http://pbs.twimg.com/profile_images/1140612976023605248/rNarcI4V_normal.jpg" TargetMode="External" /><Relationship Id="rId835" Type="http://schemas.openxmlformats.org/officeDocument/2006/relationships/hyperlink" Target="http://pbs.twimg.com/profile_images/1144640107804151808/NrLa73un_normal.png" TargetMode="External" /><Relationship Id="rId836" Type="http://schemas.openxmlformats.org/officeDocument/2006/relationships/hyperlink" Target="http://pbs.twimg.com/profile_images/1046520562426818561/WRAULug-_normal.jpg" TargetMode="External" /><Relationship Id="rId837" Type="http://schemas.openxmlformats.org/officeDocument/2006/relationships/hyperlink" Target="http://pbs.twimg.com/profile_images/991762807921238016/RrvSKK4h_normal.jpg" TargetMode="External" /><Relationship Id="rId838" Type="http://schemas.openxmlformats.org/officeDocument/2006/relationships/hyperlink" Target="http://pbs.twimg.com/profile_images/1113213098427600897/vyiXtDvi_normal.jpg" TargetMode="External" /><Relationship Id="rId839" Type="http://schemas.openxmlformats.org/officeDocument/2006/relationships/hyperlink" Target="http://pbs.twimg.com/profile_images/1070880029175889920/8BKuXaQy_normal.jpg" TargetMode="External" /><Relationship Id="rId840" Type="http://schemas.openxmlformats.org/officeDocument/2006/relationships/hyperlink" Target="http://pbs.twimg.com/profile_images/989640277081149444/MSuf7bhf_normal.jpg" TargetMode="External" /><Relationship Id="rId841" Type="http://schemas.openxmlformats.org/officeDocument/2006/relationships/hyperlink" Target="http://pbs.twimg.com/profile_images/1091981371692716032/ORmsIJXy_normal.jpg" TargetMode="External" /><Relationship Id="rId842" Type="http://schemas.openxmlformats.org/officeDocument/2006/relationships/hyperlink" Target="http://pbs.twimg.com/profile_images/1140227280121278465/sXbK9916_normal.jpg" TargetMode="External" /><Relationship Id="rId843" Type="http://schemas.openxmlformats.org/officeDocument/2006/relationships/hyperlink" Target="http://pbs.twimg.com/profile_images/1054609440509444096/TNpwV006_normal.jpg" TargetMode="External" /><Relationship Id="rId844" Type="http://schemas.openxmlformats.org/officeDocument/2006/relationships/hyperlink" Target="http://pbs.twimg.com/profile_images/1144294572874448896/H2gaUF-D_normal.png" TargetMode="External" /><Relationship Id="rId845" Type="http://schemas.openxmlformats.org/officeDocument/2006/relationships/hyperlink" Target="http://pbs.twimg.com/profile_images/1123731917302579200/evvm1jgf_normal.jpg" TargetMode="External" /><Relationship Id="rId846" Type="http://schemas.openxmlformats.org/officeDocument/2006/relationships/hyperlink" Target="http://pbs.twimg.com/profile_images/1141738961586544642/kWFr79ZC_normal.jpg" TargetMode="External" /><Relationship Id="rId847" Type="http://schemas.openxmlformats.org/officeDocument/2006/relationships/hyperlink" Target="http://pbs.twimg.com/profile_images/1139912130285703168/r3vLJj8c_normal.jpg" TargetMode="External" /><Relationship Id="rId848" Type="http://schemas.openxmlformats.org/officeDocument/2006/relationships/hyperlink" Target="http://pbs.twimg.com/profile_images/1076166088717529088/SfsgahPZ_normal.jpg" TargetMode="External" /><Relationship Id="rId849" Type="http://schemas.openxmlformats.org/officeDocument/2006/relationships/hyperlink" Target="http://pbs.twimg.com/profile_images/1144362069749198849/dGHJZ3rE_normal.jpg" TargetMode="External" /><Relationship Id="rId850" Type="http://schemas.openxmlformats.org/officeDocument/2006/relationships/hyperlink" Target="http://pbs.twimg.com/profile_images/1847120262/image_normal.jpg" TargetMode="External" /><Relationship Id="rId851" Type="http://schemas.openxmlformats.org/officeDocument/2006/relationships/hyperlink" Target="http://pbs.twimg.com/profile_images/1142669560425930754/thdqlW-s_normal.jpg" TargetMode="External" /><Relationship Id="rId852" Type="http://schemas.openxmlformats.org/officeDocument/2006/relationships/hyperlink" Target="http://pbs.twimg.com/profile_images/1119630134149992450/yh60ZoJK_normal.jpg" TargetMode="External" /><Relationship Id="rId853" Type="http://schemas.openxmlformats.org/officeDocument/2006/relationships/hyperlink" Target="http://pbs.twimg.com/profile_images/1084714636904001538/QFVDr3tt_normal.jpg" TargetMode="External" /><Relationship Id="rId854" Type="http://schemas.openxmlformats.org/officeDocument/2006/relationships/hyperlink" Target="http://pbs.twimg.com/profile_images/859505352857055233/VTtZn6cN_normal.jpg" TargetMode="External" /><Relationship Id="rId855" Type="http://schemas.openxmlformats.org/officeDocument/2006/relationships/hyperlink" Target="http://pbs.twimg.com/profile_images/548522605284560897/f3myTEG3_normal.jpeg" TargetMode="External" /><Relationship Id="rId856" Type="http://schemas.openxmlformats.org/officeDocument/2006/relationships/hyperlink" Target="http://pbs.twimg.com/profile_images/885319656923422721/qsjgRflR_normal.jpg" TargetMode="External" /><Relationship Id="rId857" Type="http://schemas.openxmlformats.org/officeDocument/2006/relationships/hyperlink" Target="http://pbs.twimg.com/profile_images/439252405604331520/vPUfBAgq_normal.jpeg" TargetMode="External" /><Relationship Id="rId858" Type="http://schemas.openxmlformats.org/officeDocument/2006/relationships/hyperlink" Target="http://pbs.twimg.com/profile_images/1067523520433963009/ViqDJHz5_normal.jpg" TargetMode="External" /><Relationship Id="rId859" Type="http://schemas.openxmlformats.org/officeDocument/2006/relationships/hyperlink" Target="http://pbs.twimg.com/profile_images/1016667685457932288/mNTS2aBP_normal.jpg" TargetMode="External" /><Relationship Id="rId860" Type="http://schemas.openxmlformats.org/officeDocument/2006/relationships/hyperlink" Target="http://pbs.twimg.com/profile_images/1078461909790326784/ZjTZZmUk_normal.jpg" TargetMode="External" /><Relationship Id="rId861" Type="http://schemas.openxmlformats.org/officeDocument/2006/relationships/hyperlink" Target="http://pbs.twimg.com/profile_images/1036473115210145792/SAIxlmuj_normal.jpg" TargetMode="External" /><Relationship Id="rId862" Type="http://schemas.openxmlformats.org/officeDocument/2006/relationships/hyperlink" Target="http://pbs.twimg.com/profile_images/1150317563705987072/v4p9TapQ_normal.jpg" TargetMode="External" /><Relationship Id="rId863" Type="http://schemas.openxmlformats.org/officeDocument/2006/relationships/hyperlink" Target="http://pbs.twimg.com/profile_images/378800000007177802/cd105431520e6473c9939d5a00a6996b_normal.jpeg" TargetMode="External" /><Relationship Id="rId864" Type="http://schemas.openxmlformats.org/officeDocument/2006/relationships/hyperlink" Target="http://pbs.twimg.com/profile_images/954359043375562752/oTjPWS_O_normal.jpg" TargetMode="External" /><Relationship Id="rId865" Type="http://schemas.openxmlformats.org/officeDocument/2006/relationships/hyperlink" Target="http://pbs.twimg.com/profile_images/945878059940421633/xIiJXovA_normal.jpg" TargetMode="External" /><Relationship Id="rId866" Type="http://schemas.openxmlformats.org/officeDocument/2006/relationships/hyperlink" Target="http://pbs.twimg.com/profile_images/1150589387874406405/DnZUg-ur_normal.jpg" TargetMode="External" /><Relationship Id="rId867" Type="http://schemas.openxmlformats.org/officeDocument/2006/relationships/hyperlink" Target="http://pbs.twimg.com/profile_images/1150578195915296769/esfFk1AQ_normal.jpg" TargetMode="External" /><Relationship Id="rId868" Type="http://schemas.openxmlformats.org/officeDocument/2006/relationships/hyperlink" Target="http://pbs.twimg.com/profile_images/1928421648/image_normal.jpg" TargetMode="External" /><Relationship Id="rId869" Type="http://schemas.openxmlformats.org/officeDocument/2006/relationships/hyperlink" Target="http://pbs.twimg.com/profile_images/1031906400580993025/u3oCdGsF_normal.jpg" TargetMode="External" /><Relationship Id="rId870" Type="http://schemas.openxmlformats.org/officeDocument/2006/relationships/hyperlink" Target="http://abs.twimg.com/sticky/default_profile_images/default_profile_normal.png" TargetMode="External" /><Relationship Id="rId871" Type="http://schemas.openxmlformats.org/officeDocument/2006/relationships/hyperlink" Target="http://pbs.twimg.com/profile_images/658399311802163200/ziztE2QS_normal.jpg" TargetMode="External" /><Relationship Id="rId872" Type="http://schemas.openxmlformats.org/officeDocument/2006/relationships/hyperlink" Target="http://pbs.twimg.com/profile_images/1066510807649808384/IhwsJxDi_normal.jpg" TargetMode="External" /><Relationship Id="rId873" Type="http://schemas.openxmlformats.org/officeDocument/2006/relationships/hyperlink" Target="http://pbs.twimg.com/profile_images/1144575358236266497/vqxFt2M0_normal.jpg" TargetMode="External" /><Relationship Id="rId874" Type="http://schemas.openxmlformats.org/officeDocument/2006/relationships/hyperlink" Target="http://pbs.twimg.com/profile_images/322199476/20031107_Parker_s_Family_Porttrait_normal.JPG" TargetMode="External" /><Relationship Id="rId875" Type="http://schemas.openxmlformats.org/officeDocument/2006/relationships/hyperlink" Target="http://pbs.twimg.com/profile_images/1141869565389025285/b9E1RfU__normal.jpg" TargetMode="External" /><Relationship Id="rId876" Type="http://schemas.openxmlformats.org/officeDocument/2006/relationships/hyperlink" Target="http://pbs.twimg.com/profile_images/1069653686052380674/Li48Kf1B_normal.jpg" TargetMode="External" /><Relationship Id="rId877" Type="http://schemas.openxmlformats.org/officeDocument/2006/relationships/hyperlink" Target="http://pbs.twimg.com/profile_images/1139340524735934464/kq5RQOAy_normal.jpg" TargetMode="External" /><Relationship Id="rId878" Type="http://schemas.openxmlformats.org/officeDocument/2006/relationships/hyperlink" Target="http://pbs.twimg.com/profile_images/1103678905091833857/v0YmQu7Q_normal.jpg" TargetMode="External" /><Relationship Id="rId879" Type="http://schemas.openxmlformats.org/officeDocument/2006/relationships/hyperlink" Target="http://pbs.twimg.com/profile_images/1135251706227363840/sFaoIugJ_normal.jpg" TargetMode="External" /><Relationship Id="rId880" Type="http://schemas.openxmlformats.org/officeDocument/2006/relationships/hyperlink" Target="http://pbs.twimg.com/profile_images/1120661276236177408/biEvJMz2_normal.jpg" TargetMode="External" /><Relationship Id="rId881" Type="http://schemas.openxmlformats.org/officeDocument/2006/relationships/hyperlink" Target="http://pbs.twimg.com/profile_images/777487987793797121/e2sdwquE_normal.jpg" TargetMode="External" /><Relationship Id="rId882" Type="http://schemas.openxmlformats.org/officeDocument/2006/relationships/hyperlink" Target="http://pbs.twimg.com/profile_images/1125792807082442753/6dpNTdFT_normal.jpg" TargetMode="External" /><Relationship Id="rId883" Type="http://schemas.openxmlformats.org/officeDocument/2006/relationships/hyperlink" Target="http://pbs.twimg.com/profile_images/1144411777704308736/D9LEJod7_normal.jpg" TargetMode="External" /><Relationship Id="rId884" Type="http://schemas.openxmlformats.org/officeDocument/2006/relationships/hyperlink" Target="http://pbs.twimg.com/profile_images/1149089230045569024/9KUSZqca_normal.jpg" TargetMode="External" /><Relationship Id="rId885" Type="http://schemas.openxmlformats.org/officeDocument/2006/relationships/hyperlink" Target="http://pbs.twimg.com/profile_images/1146745434582528000/3M-T4TiO_normal.jpg" TargetMode="External" /><Relationship Id="rId886" Type="http://schemas.openxmlformats.org/officeDocument/2006/relationships/hyperlink" Target="http://pbs.twimg.com/profile_images/925467304749617152/B6qrbn7R_normal.jpg" TargetMode="External" /><Relationship Id="rId887" Type="http://schemas.openxmlformats.org/officeDocument/2006/relationships/hyperlink" Target="http://pbs.twimg.com/profile_images/1081753399278952448/GXn08M95_normal.jpg" TargetMode="External" /><Relationship Id="rId888" Type="http://schemas.openxmlformats.org/officeDocument/2006/relationships/hyperlink" Target="http://pbs.twimg.com/profile_images/672386937253048320/NijycARA_normal.jpg" TargetMode="External" /><Relationship Id="rId889" Type="http://schemas.openxmlformats.org/officeDocument/2006/relationships/hyperlink" Target="http://pbs.twimg.com/profile_images/481210139144630272/M_ntE4ST_normal.jpeg" TargetMode="External" /><Relationship Id="rId890" Type="http://schemas.openxmlformats.org/officeDocument/2006/relationships/hyperlink" Target="http://pbs.twimg.com/profile_images/1148217962521878528/N8DGnfNC_normal.jpg" TargetMode="External" /><Relationship Id="rId891" Type="http://schemas.openxmlformats.org/officeDocument/2006/relationships/hyperlink" Target="http://pbs.twimg.com/profile_images/505565892814835712/1aT7HJdq_normal.jpeg" TargetMode="External" /><Relationship Id="rId892" Type="http://schemas.openxmlformats.org/officeDocument/2006/relationships/hyperlink" Target="http://pbs.twimg.com/profile_images/1103368575224594433/GGWqZt8Q_normal.jpg" TargetMode="External" /><Relationship Id="rId893" Type="http://schemas.openxmlformats.org/officeDocument/2006/relationships/hyperlink" Target="http://pbs.twimg.com/profile_images/1147704521352732672/WZ-kMfxS_normal.jpg" TargetMode="External" /><Relationship Id="rId894" Type="http://schemas.openxmlformats.org/officeDocument/2006/relationships/hyperlink" Target="http://pbs.twimg.com/profile_images/1139015067914182661/pzQsRlwY_normal.jpg" TargetMode="External" /><Relationship Id="rId895" Type="http://schemas.openxmlformats.org/officeDocument/2006/relationships/hyperlink" Target="http://pbs.twimg.com/profile_images/1103354053654970368/owIGSzQn_normal.jpg" TargetMode="External" /><Relationship Id="rId896" Type="http://schemas.openxmlformats.org/officeDocument/2006/relationships/hyperlink" Target="http://pbs.twimg.com/profile_images/1108558134681976832/QcHAeW-Q_normal.jpg" TargetMode="External" /><Relationship Id="rId897" Type="http://schemas.openxmlformats.org/officeDocument/2006/relationships/hyperlink" Target="http://pbs.twimg.com/profile_images/1147556101107458049/HxKKSA0O_normal.jpg" TargetMode="External" /><Relationship Id="rId898" Type="http://schemas.openxmlformats.org/officeDocument/2006/relationships/hyperlink" Target="http://pbs.twimg.com/profile_images/1066052266526830592/qlK9MKdd_normal.jpg" TargetMode="External" /><Relationship Id="rId899" Type="http://schemas.openxmlformats.org/officeDocument/2006/relationships/hyperlink" Target="http://pbs.twimg.com/profile_images/1126321609189535749/JNoS4dZr_normal.jpg" TargetMode="External" /><Relationship Id="rId900" Type="http://schemas.openxmlformats.org/officeDocument/2006/relationships/hyperlink" Target="http://pbs.twimg.com/profile_images/1138967817217351681/AklUR3bz_normal.jpg" TargetMode="External" /><Relationship Id="rId901" Type="http://schemas.openxmlformats.org/officeDocument/2006/relationships/hyperlink" Target="http://pbs.twimg.com/profile_images/1129393020997128192/Brm-hROK_normal.jpg" TargetMode="External" /><Relationship Id="rId902" Type="http://schemas.openxmlformats.org/officeDocument/2006/relationships/hyperlink" Target="http://pbs.twimg.com/profile_images/1150226583950680064/ZnYkDQ5F_normal.jpg" TargetMode="External" /><Relationship Id="rId903" Type="http://schemas.openxmlformats.org/officeDocument/2006/relationships/hyperlink" Target="http://pbs.twimg.com/profile_images/1150668915565060096/3CSVwDj5_normal.png" TargetMode="External" /><Relationship Id="rId904" Type="http://schemas.openxmlformats.org/officeDocument/2006/relationships/hyperlink" Target="http://pbs.twimg.com/profile_images/1135583032755269633/g-NhT1Cg_normal.jpg" TargetMode="External" /><Relationship Id="rId905" Type="http://schemas.openxmlformats.org/officeDocument/2006/relationships/hyperlink" Target="http://pbs.twimg.com/profile_images/1147717925652115458/_GMNKyl8_normal.jpg" TargetMode="External" /><Relationship Id="rId906" Type="http://schemas.openxmlformats.org/officeDocument/2006/relationships/hyperlink" Target="http://pbs.twimg.com/profile_images/1102809673781125121/NNKRJ0WX_normal.jpg" TargetMode="External" /><Relationship Id="rId907" Type="http://schemas.openxmlformats.org/officeDocument/2006/relationships/hyperlink" Target="http://pbs.twimg.com/profile_images/1123512793821478917/zCJ-pjV3_normal.jpg" TargetMode="External" /><Relationship Id="rId908" Type="http://schemas.openxmlformats.org/officeDocument/2006/relationships/hyperlink" Target="http://pbs.twimg.com/profile_images/750896300594384896/EeGt5I6d_normal.jpg" TargetMode="External" /><Relationship Id="rId909" Type="http://schemas.openxmlformats.org/officeDocument/2006/relationships/hyperlink" Target="http://pbs.twimg.com/profile_images/1144983331513274368/eoohYnLl_normal.jpg" TargetMode="External" /><Relationship Id="rId910" Type="http://schemas.openxmlformats.org/officeDocument/2006/relationships/hyperlink" Target="http://pbs.twimg.com/profile_images/1148068396124295168/PHEAlPQg_normal.png" TargetMode="External" /><Relationship Id="rId911" Type="http://schemas.openxmlformats.org/officeDocument/2006/relationships/hyperlink" Target="http://pbs.twimg.com/profile_images/1104529438740488195/bDCcGlQo_normal.jpg" TargetMode="External" /><Relationship Id="rId912" Type="http://schemas.openxmlformats.org/officeDocument/2006/relationships/hyperlink" Target="http://pbs.twimg.com/profile_images/1137433337146961921/7JFkpUYV_normal.jpg" TargetMode="External" /><Relationship Id="rId913" Type="http://schemas.openxmlformats.org/officeDocument/2006/relationships/hyperlink" Target="http://pbs.twimg.com/profile_images/1095205794860097537/o0uARNGI_normal.jpg" TargetMode="External" /><Relationship Id="rId914" Type="http://schemas.openxmlformats.org/officeDocument/2006/relationships/hyperlink" Target="http://pbs.twimg.com/profile_images/1105711477074391040/kzVmoloZ_normal.jpg" TargetMode="External" /><Relationship Id="rId915" Type="http://schemas.openxmlformats.org/officeDocument/2006/relationships/hyperlink" Target="http://pbs.twimg.com/profile_images/1133182300081008641/GIloTI1t_normal.jpg" TargetMode="External" /><Relationship Id="rId916" Type="http://schemas.openxmlformats.org/officeDocument/2006/relationships/hyperlink" Target="http://pbs.twimg.com/profile_images/1146943737257291776/ob5GF7o0_normal.jpg" TargetMode="External" /><Relationship Id="rId917" Type="http://schemas.openxmlformats.org/officeDocument/2006/relationships/hyperlink" Target="http://pbs.twimg.com/profile_images/745068679939792896/9C10PKJc_normal.jpg" TargetMode="External" /><Relationship Id="rId918" Type="http://schemas.openxmlformats.org/officeDocument/2006/relationships/hyperlink" Target="http://pbs.twimg.com/profile_images/1134946279035944960/vYgUlY8u_normal.jpg" TargetMode="External" /><Relationship Id="rId919" Type="http://schemas.openxmlformats.org/officeDocument/2006/relationships/hyperlink" Target="http://pbs.twimg.com/profile_images/1129854504063590400/eBI_Tufd_normal.jpg" TargetMode="External" /><Relationship Id="rId920" Type="http://schemas.openxmlformats.org/officeDocument/2006/relationships/hyperlink" Target="http://pbs.twimg.com/profile_images/1125110117064531968/vY_Wo6HV_normal.png" TargetMode="External" /><Relationship Id="rId921" Type="http://schemas.openxmlformats.org/officeDocument/2006/relationships/hyperlink" Target="http://pbs.twimg.com/profile_images/1122367797911121920/8IwFak6e_normal.jpg" TargetMode="External" /><Relationship Id="rId922" Type="http://schemas.openxmlformats.org/officeDocument/2006/relationships/hyperlink" Target="http://pbs.twimg.com/profile_images/1123998659480309766/gG2IrUPU_normal.jpg" TargetMode="External" /><Relationship Id="rId923" Type="http://schemas.openxmlformats.org/officeDocument/2006/relationships/hyperlink" Target="http://pbs.twimg.com/profile_images/1141839933944008704/ZGD6zsjF_normal.jpg" TargetMode="External" /><Relationship Id="rId924" Type="http://schemas.openxmlformats.org/officeDocument/2006/relationships/hyperlink" Target="http://pbs.twimg.com/profile_images/1145467523132882944/AO1ux88W_normal.jpg" TargetMode="External" /><Relationship Id="rId925" Type="http://schemas.openxmlformats.org/officeDocument/2006/relationships/hyperlink" Target="http://pbs.twimg.com/profile_images/802511785207230464/LuXWGPib_normal.jpg" TargetMode="External" /><Relationship Id="rId926" Type="http://schemas.openxmlformats.org/officeDocument/2006/relationships/hyperlink" Target="http://pbs.twimg.com/profile_images/1087535071194685443/kWRA1n8t_normal.jpg" TargetMode="External" /><Relationship Id="rId927" Type="http://schemas.openxmlformats.org/officeDocument/2006/relationships/hyperlink" Target="http://pbs.twimg.com/profile_images/1084965441452179456/LJ-z2EFl_normal.jpg" TargetMode="External" /><Relationship Id="rId928" Type="http://schemas.openxmlformats.org/officeDocument/2006/relationships/hyperlink" Target="http://pbs.twimg.com/profile_images/940327012648079362/UbqtXFAd_normal.jpg" TargetMode="External" /><Relationship Id="rId929" Type="http://schemas.openxmlformats.org/officeDocument/2006/relationships/hyperlink" Target="http://pbs.twimg.com/profile_images/1150434687166406656/oDR2AUp7_normal.jpg" TargetMode="External" /><Relationship Id="rId930" Type="http://schemas.openxmlformats.org/officeDocument/2006/relationships/hyperlink" Target="http://pbs.twimg.com/profile_images/986073240643698688/GfzC-4p__normal.jpg" TargetMode="External" /><Relationship Id="rId931" Type="http://schemas.openxmlformats.org/officeDocument/2006/relationships/hyperlink" Target="http://pbs.twimg.com/profile_images/1141728806316777473/S2BDPXGs_normal.jpg" TargetMode="External" /><Relationship Id="rId932" Type="http://schemas.openxmlformats.org/officeDocument/2006/relationships/hyperlink" Target="http://pbs.twimg.com/profile_images/1146545363932893184/BxkZdqNl_normal.jpg" TargetMode="External" /><Relationship Id="rId933" Type="http://schemas.openxmlformats.org/officeDocument/2006/relationships/hyperlink" Target="http://pbs.twimg.com/profile_images/1138919297793843200/Gml2gUja_normal.jpg" TargetMode="External" /><Relationship Id="rId934" Type="http://schemas.openxmlformats.org/officeDocument/2006/relationships/hyperlink" Target="http://pbs.twimg.com/profile_images/987382481774170114/5bEK6TF5_normal.jpg" TargetMode="External" /><Relationship Id="rId935" Type="http://schemas.openxmlformats.org/officeDocument/2006/relationships/hyperlink" Target="http://pbs.twimg.com/profile_images/1144153752288538624/IlXwgH8l_normal.jpg" TargetMode="External" /><Relationship Id="rId936" Type="http://schemas.openxmlformats.org/officeDocument/2006/relationships/hyperlink" Target="http://pbs.twimg.com/profile_images/1045358029456183298/z9WMYoDR_normal.jpg" TargetMode="External" /><Relationship Id="rId937" Type="http://schemas.openxmlformats.org/officeDocument/2006/relationships/hyperlink" Target="http://pbs.twimg.com/profile_images/1000790798882037761/FoEvNMrx_normal.jpg" TargetMode="External" /><Relationship Id="rId938" Type="http://schemas.openxmlformats.org/officeDocument/2006/relationships/hyperlink" Target="http://pbs.twimg.com/profile_images/1062672597362634753/YqNcJIoT_normal.jpg" TargetMode="External" /><Relationship Id="rId939" Type="http://schemas.openxmlformats.org/officeDocument/2006/relationships/hyperlink" Target="http://pbs.twimg.com/profile_images/995162614605885440/wXnbAN4Q_normal.jpg" TargetMode="External" /><Relationship Id="rId940" Type="http://schemas.openxmlformats.org/officeDocument/2006/relationships/hyperlink" Target="http://pbs.twimg.com/profile_images/1089627634932346881/M47AGPDh_normal.jpg" TargetMode="External" /><Relationship Id="rId941" Type="http://schemas.openxmlformats.org/officeDocument/2006/relationships/hyperlink" Target="http://pbs.twimg.com/profile_images/1057451300814753792/VyOShYNO_normal.jpg" TargetMode="External" /><Relationship Id="rId942" Type="http://schemas.openxmlformats.org/officeDocument/2006/relationships/hyperlink" Target="http://pbs.twimg.com/profile_images/1125149647402487808/q_LDt-Xw_normal.jpg" TargetMode="External" /><Relationship Id="rId943" Type="http://schemas.openxmlformats.org/officeDocument/2006/relationships/hyperlink" Target="http://pbs.twimg.com/profile_images/723130481223602176/8oBZLn7B_normal.jpg" TargetMode="External" /><Relationship Id="rId944" Type="http://schemas.openxmlformats.org/officeDocument/2006/relationships/hyperlink" Target="http://pbs.twimg.com/profile_images/1120897704429854722/5k9WQsS9_normal.jpg" TargetMode="External" /><Relationship Id="rId945" Type="http://schemas.openxmlformats.org/officeDocument/2006/relationships/hyperlink" Target="http://pbs.twimg.com/profile_images/1140057998997577729/c34F4_i0_normal.png" TargetMode="External" /><Relationship Id="rId946" Type="http://schemas.openxmlformats.org/officeDocument/2006/relationships/hyperlink" Target="http://pbs.twimg.com/profile_images/1133596974110916608/0osvzMmP_normal.jpg" TargetMode="External" /><Relationship Id="rId947" Type="http://schemas.openxmlformats.org/officeDocument/2006/relationships/hyperlink" Target="http://pbs.twimg.com/profile_images/1071510272085508097/r1fNMp0f_normal.jpg" TargetMode="External" /><Relationship Id="rId948" Type="http://schemas.openxmlformats.org/officeDocument/2006/relationships/hyperlink" Target="http://pbs.twimg.com/profile_images/1147977818426531840/Ox8SOwoq_normal.jpg" TargetMode="External" /><Relationship Id="rId949" Type="http://schemas.openxmlformats.org/officeDocument/2006/relationships/hyperlink" Target="http://pbs.twimg.com/profile_images/1065768866146471936/hRQN2p5D_normal.jpg" TargetMode="External" /><Relationship Id="rId950" Type="http://schemas.openxmlformats.org/officeDocument/2006/relationships/hyperlink" Target="http://pbs.twimg.com/profile_images/1125129743190372352/SU4jzxvK_normal.jpg" TargetMode="External" /><Relationship Id="rId951" Type="http://schemas.openxmlformats.org/officeDocument/2006/relationships/hyperlink" Target="http://pbs.twimg.com/profile_images/1036720666727333891/zCy2ss6I_normal.jpg" TargetMode="External" /><Relationship Id="rId952" Type="http://schemas.openxmlformats.org/officeDocument/2006/relationships/hyperlink" Target="http://pbs.twimg.com/profile_images/1123324334788030465/SrXvQxLs_normal.jpg" TargetMode="External" /><Relationship Id="rId953" Type="http://schemas.openxmlformats.org/officeDocument/2006/relationships/hyperlink" Target="http://pbs.twimg.com/profile_images/918001890163433472/EgQu1-4N_normal.jpg" TargetMode="External" /><Relationship Id="rId954" Type="http://schemas.openxmlformats.org/officeDocument/2006/relationships/hyperlink" Target="http://pbs.twimg.com/profile_images/1142863478337744897/to0CTWQV_normal.jpg" TargetMode="External" /><Relationship Id="rId955" Type="http://schemas.openxmlformats.org/officeDocument/2006/relationships/hyperlink" Target="http://pbs.twimg.com/profile_images/1112753574780588032/5OR8h43N_normal.png" TargetMode="External" /><Relationship Id="rId956" Type="http://schemas.openxmlformats.org/officeDocument/2006/relationships/hyperlink" Target="http://pbs.twimg.com/profile_images/1146599670023512064/Am6VleTu_normal.jpg" TargetMode="External" /><Relationship Id="rId957" Type="http://schemas.openxmlformats.org/officeDocument/2006/relationships/hyperlink" Target="http://pbs.twimg.com/profile_images/1150484964669923328/CS_qh_ZP_normal.jpg" TargetMode="External" /><Relationship Id="rId958" Type="http://schemas.openxmlformats.org/officeDocument/2006/relationships/hyperlink" Target="http://pbs.twimg.com/profile_images/1150200031724445696/4infPUAX_normal.jpg" TargetMode="External" /><Relationship Id="rId959" Type="http://schemas.openxmlformats.org/officeDocument/2006/relationships/hyperlink" Target="http://pbs.twimg.com/profile_images/1118729797373517824/nFLXIUvP_normal.jpg" TargetMode="External" /><Relationship Id="rId960" Type="http://schemas.openxmlformats.org/officeDocument/2006/relationships/hyperlink" Target="http://pbs.twimg.com/profile_images/1081981231183605760/KeSgug-1_normal.jpg" TargetMode="External" /><Relationship Id="rId961" Type="http://schemas.openxmlformats.org/officeDocument/2006/relationships/hyperlink" Target="http://pbs.twimg.com/profile_images/1148009534528659456/9L1l3qN2_normal.jpg" TargetMode="External" /><Relationship Id="rId962" Type="http://schemas.openxmlformats.org/officeDocument/2006/relationships/hyperlink" Target="http://pbs.twimg.com/profile_images/894425000735686656/-00sjl0N_normal.jpg" TargetMode="External" /><Relationship Id="rId963" Type="http://schemas.openxmlformats.org/officeDocument/2006/relationships/hyperlink" Target="http://pbs.twimg.com/profile_images/1137782331975094272/t-ZrG58h_normal.jpg" TargetMode="External" /><Relationship Id="rId964" Type="http://schemas.openxmlformats.org/officeDocument/2006/relationships/hyperlink" Target="http://pbs.twimg.com/profile_images/1142798358362427393/CqtC89n2_normal.jpg" TargetMode="External" /><Relationship Id="rId965" Type="http://schemas.openxmlformats.org/officeDocument/2006/relationships/hyperlink" Target="http://pbs.twimg.com/profile_images/1093731781495402497/f3OcLfp1_normal.jpg" TargetMode="External" /><Relationship Id="rId966" Type="http://schemas.openxmlformats.org/officeDocument/2006/relationships/hyperlink" Target="http://pbs.twimg.com/profile_images/1145426316176625666/vsz87mIy_normal.jpg" TargetMode="External" /><Relationship Id="rId967" Type="http://schemas.openxmlformats.org/officeDocument/2006/relationships/hyperlink" Target="http://pbs.twimg.com/profile_images/1104554129568006144/NmqtVIiz_normal.jpg" TargetMode="External" /><Relationship Id="rId968" Type="http://schemas.openxmlformats.org/officeDocument/2006/relationships/hyperlink" Target="http://pbs.twimg.com/profile_images/1110085501506093056/xaGGatP3_normal.jpg" TargetMode="External" /><Relationship Id="rId969" Type="http://schemas.openxmlformats.org/officeDocument/2006/relationships/hyperlink" Target="http://pbs.twimg.com/profile_images/1113942879007801351/r0JK1_Mk_normal.jpg" TargetMode="External" /><Relationship Id="rId970" Type="http://schemas.openxmlformats.org/officeDocument/2006/relationships/hyperlink" Target="http://pbs.twimg.com/profile_images/1070714819639238657/W62sWbsu_normal.jpg" TargetMode="External" /><Relationship Id="rId971" Type="http://schemas.openxmlformats.org/officeDocument/2006/relationships/hyperlink" Target="http://pbs.twimg.com/profile_images/1138620953406201856/bBqlwQfT_normal.jpg" TargetMode="External" /><Relationship Id="rId972" Type="http://schemas.openxmlformats.org/officeDocument/2006/relationships/hyperlink" Target="http://pbs.twimg.com/profile_images/513070662/Lisa_Lisa_normal.jpg" TargetMode="External" /><Relationship Id="rId973" Type="http://schemas.openxmlformats.org/officeDocument/2006/relationships/hyperlink" Target="http://pbs.twimg.com/profile_images/639160597423226880/jn4Snevy_normal.jpg" TargetMode="External" /><Relationship Id="rId974" Type="http://schemas.openxmlformats.org/officeDocument/2006/relationships/hyperlink" Target="http://pbs.twimg.com/profile_images/1005625002681602050/aYRYAgKi_normal.jpg" TargetMode="External" /><Relationship Id="rId975" Type="http://schemas.openxmlformats.org/officeDocument/2006/relationships/hyperlink" Target="http://pbs.twimg.com/profile_images/1102008207751434240/NDI6aUOO_normal.jpg" TargetMode="External" /><Relationship Id="rId976" Type="http://schemas.openxmlformats.org/officeDocument/2006/relationships/hyperlink" Target="http://pbs.twimg.com/profile_images/1148833694104338432/f8EAAkZW_normal.jpg" TargetMode="External" /><Relationship Id="rId977" Type="http://schemas.openxmlformats.org/officeDocument/2006/relationships/hyperlink" Target="http://pbs.twimg.com/profile_images/1140451130708832257/tc5uAyUD_normal.jpg" TargetMode="External" /><Relationship Id="rId978" Type="http://schemas.openxmlformats.org/officeDocument/2006/relationships/hyperlink" Target="http://pbs.twimg.com/profile_images/1122313470018383873/gf0AhjNX_normal.jpg" TargetMode="External" /><Relationship Id="rId979" Type="http://schemas.openxmlformats.org/officeDocument/2006/relationships/hyperlink" Target="http://pbs.twimg.com/profile_images/1145466633231712257/mekZHNRw_normal.jpg" TargetMode="External" /><Relationship Id="rId980" Type="http://schemas.openxmlformats.org/officeDocument/2006/relationships/hyperlink" Target="http://pbs.twimg.com/profile_images/1100637382422994944/6vhybKpV_normal.jpg" TargetMode="External" /><Relationship Id="rId981" Type="http://schemas.openxmlformats.org/officeDocument/2006/relationships/hyperlink" Target="http://pbs.twimg.com/profile_images/1149867360070885376/S1JfBSQq_normal.jpg" TargetMode="External" /><Relationship Id="rId982" Type="http://schemas.openxmlformats.org/officeDocument/2006/relationships/hyperlink" Target="http://pbs.twimg.com/profile_images/1147923100702584839/CZyYaOPi_normal.jpg" TargetMode="External" /><Relationship Id="rId983" Type="http://schemas.openxmlformats.org/officeDocument/2006/relationships/hyperlink" Target="http://pbs.twimg.com/profile_images/1119668052596011009/w6dVaRBD_normal.jpg" TargetMode="External" /><Relationship Id="rId984" Type="http://schemas.openxmlformats.org/officeDocument/2006/relationships/hyperlink" Target="http://pbs.twimg.com/profile_images/873152572307234816/6JE0nQBP_normal.jpg" TargetMode="External" /><Relationship Id="rId985" Type="http://schemas.openxmlformats.org/officeDocument/2006/relationships/hyperlink" Target="http://pbs.twimg.com/profile_images/881964303586406403/LmTS-n2P_normal.jpg" TargetMode="External" /><Relationship Id="rId986" Type="http://schemas.openxmlformats.org/officeDocument/2006/relationships/hyperlink" Target="http://pbs.twimg.com/profile_images/1146190103041269761/j_z1FLp8_normal.jpg" TargetMode="External" /><Relationship Id="rId987" Type="http://schemas.openxmlformats.org/officeDocument/2006/relationships/hyperlink" Target="http://pbs.twimg.com/profile_images/1062438250923679747/q5g82rgL_normal.jpg" TargetMode="External" /><Relationship Id="rId988" Type="http://schemas.openxmlformats.org/officeDocument/2006/relationships/hyperlink" Target="http://pbs.twimg.com/profile_images/1098250158654005248/37OsoA4C_normal.jpg" TargetMode="External" /><Relationship Id="rId989" Type="http://schemas.openxmlformats.org/officeDocument/2006/relationships/hyperlink" Target="http://pbs.twimg.com/profile_images/1147995311945728000/t-fdoZrN_normal.jpg" TargetMode="External" /><Relationship Id="rId990" Type="http://schemas.openxmlformats.org/officeDocument/2006/relationships/hyperlink" Target="http://pbs.twimg.com/profile_images/1123574190811025408/0gM0DIFy_normal.jpg" TargetMode="External" /><Relationship Id="rId991" Type="http://schemas.openxmlformats.org/officeDocument/2006/relationships/hyperlink" Target="http://abs.twimg.com/sticky/default_profile_images/default_profile_normal.png" TargetMode="External" /><Relationship Id="rId992" Type="http://schemas.openxmlformats.org/officeDocument/2006/relationships/hyperlink" Target="http://pbs.twimg.com/profile_images/1149327037322207233/gRtAGUDr_normal.jpg" TargetMode="External" /><Relationship Id="rId993" Type="http://schemas.openxmlformats.org/officeDocument/2006/relationships/hyperlink" Target="http://pbs.twimg.com/profile_images/759254835757801472/aQEDLVs5_normal.jpg" TargetMode="External" /><Relationship Id="rId994" Type="http://schemas.openxmlformats.org/officeDocument/2006/relationships/hyperlink" Target="http://pbs.twimg.com/profile_images/781869423598637056/PliJN5f0_normal.jpg" TargetMode="External" /><Relationship Id="rId995" Type="http://schemas.openxmlformats.org/officeDocument/2006/relationships/hyperlink" Target="http://pbs.twimg.com/profile_images/1000744292120489984/TgGgV766_normal.jpg" TargetMode="External" /><Relationship Id="rId996" Type="http://schemas.openxmlformats.org/officeDocument/2006/relationships/hyperlink" Target="http://pbs.twimg.com/profile_images/1148457628735086592/RQdQgNFH_normal.jpg" TargetMode="External" /><Relationship Id="rId997" Type="http://schemas.openxmlformats.org/officeDocument/2006/relationships/hyperlink" Target="http://pbs.twimg.com/profile_images/1149690688474427392/OK1hgBvi_normal.jpg" TargetMode="External" /><Relationship Id="rId998" Type="http://schemas.openxmlformats.org/officeDocument/2006/relationships/hyperlink" Target="http://pbs.twimg.com/profile_images/1124297969493250048/Y_QhGM4-_normal.png" TargetMode="External" /><Relationship Id="rId999" Type="http://schemas.openxmlformats.org/officeDocument/2006/relationships/hyperlink" Target="http://pbs.twimg.com/profile_images/842391660604481536/xClvRv1h_normal.jpg" TargetMode="External" /><Relationship Id="rId1000" Type="http://schemas.openxmlformats.org/officeDocument/2006/relationships/hyperlink" Target="http://pbs.twimg.com/profile_images/466053868783435776/ZZKFW0Y4_normal.jpeg" TargetMode="External" /><Relationship Id="rId1001" Type="http://schemas.openxmlformats.org/officeDocument/2006/relationships/hyperlink" Target="http://pbs.twimg.com/profile_images/1148452266246119424/FXHgX3eV_normal.jpg" TargetMode="External" /><Relationship Id="rId1002" Type="http://schemas.openxmlformats.org/officeDocument/2006/relationships/hyperlink" Target="http://pbs.twimg.com/profile_images/935993980155715587/3CsallUE_normal.jpg" TargetMode="External" /><Relationship Id="rId1003" Type="http://schemas.openxmlformats.org/officeDocument/2006/relationships/hyperlink" Target="http://pbs.twimg.com/profile_images/1145721023804739584/kmNA5QPP_normal.png" TargetMode="External" /><Relationship Id="rId1004" Type="http://schemas.openxmlformats.org/officeDocument/2006/relationships/hyperlink" Target="http://pbs.twimg.com/profile_images/899063904411815940/jGaNcvvD_normal.jpg" TargetMode="External" /><Relationship Id="rId1005" Type="http://schemas.openxmlformats.org/officeDocument/2006/relationships/hyperlink" Target="http://pbs.twimg.com/profile_images/944462036775288833/Yew1T36J_normal.jpg" TargetMode="External" /><Relationship Id="rId1006" Type="http://schemas.openxmlformats.org/officeDocument/2006/relationships/hyperlink" Target="http://pbs.twimg.com/profile_images/481315259672961024/JTSUfyWX_normal.jpeg" TargetMode="External" /><Relationship Id="rId1007" Type="http://schemas.openxmlformats.org/officeDocument/2006/relationships/hyperlink" Target="http://pbs.twimg.com/profile_images/1101712115155365893/4P7BLIG5_normal.jpg" TargetMode="External" /><Relationship Id="rId1008" Type="http://schemas.openxmlformats.org/officeDocument/2006/relationships/hyperlink" Target="http://pbs.twimg.com/profile_images/1141810877928099840/nQpzwCEY_normal.png" TargetMode="External" /><Relationship Id="rId1009" Type="http://schemas.openxmlformats.org/officeDocument/2006/relationships/hyperlink" Target="http://pbs.twimg.com/profile_images/669618997386588160/5V0jbDav_normal.jpg" TargetMode="External" /><Relationship Id="rId1010" Type="http://schemas.openxmlformats.org/officeDocument/2006/relationships/hyperlink" Target="http://pbs.twimg.com/profile_images/769171081852751873/Iq4WuI5H_normal.jpg" TargetMode="External" /><Relationship Id="rId1011" Type="http://schemas.openxmlformats.org/officeDocument/2006/relationships/hyperlink" Target="http://pbs.twimg.com/profile_images/1015865720167489536/EFpmgZ3S_normal.jpg" TargetMode="External" /><Relationship Id="rId1012" Type="http://schemas.openxmlformats.org/officeDocument/2006/relationships/hyperlink" Target="http://pbs.twimg.com/profile_images/1134859468259373058/PXCip79-_normal.jpg" TargetMode="External" /><Relationship Id="rId1013" Type="http://schemas.openxmlformats.org/officeDocument/2006/relationships/hyperlink" Target="http://pbs.twimg.com/profile_images/1042298912751665152/nXyf4ky4_normal.jpg" TargetMode="External" /><Relationship Id="rId1014" Type="http://schemas.openxmlformats.org/officeDocument/2006/relationships/hyperlink" Target="http://pbs.twimg.com/profile_images/1135399237515075584/Qat93zyt_normal.png" TargetMode="External" /><Relationship Id="rId1015" Type="http://schemas.openxmlformats.org/officeDocument/2006/relationships/hyperlink" Target="http://pbs.twimg.com/profile_images/1141614468364816385/Et8HmlOD_normal.jpg" TargetMode="External" /><Relationship Id="rId1016" Type="http://schemas.openxmlformats.org/officeDocument/2006/relationships/hyperlink" Target="http://pbs.twimg.com/profile_images/680714072292065280/jnLWJ9Er_normal.jpg" TargetMode="External" /><Relationship Id="rId1017" Type="http://schemas.openxmlformats.org/officeDocument/2006/relationships/hyperlink" Target="http://pbs.twimg.com/profile_images/1120720205762781186/_torFm9s_normal.png" TargetMode="External" /><Relationship Id="rId1018" Type="http://schemas.openxmlformats.org/officeDocument/2006/relationships/hyperlink" Target="http://pbs.twimg.com/profile_images/1147420958107422722/VYHNtojU_normal.jpg" TargetMode="External" /><Relationship Id="rId1019" Type="http://schemas.openxmlformats.org/officeDocument/2006/relationships/hyperlink" Target="http://pbs.twimg.com/profile_images/1148290105288740864/N7iZBVSp_normal.png" TargetMode="External" /><Relationship Id="rId1020" Type="http://schemas.openxmlformats.org/officeDocument/2006/relationships/hyperlink" Target="http://pbs.twimg.com/profile_images/1147911291526406144/MriXrFKv_normal.jpg" TargetMode="External" /><Relationship Id="rId1021" Type="http://schemas.openxmlformats.org/officeDocument/2006/relationships/hyperlink" Target="http://pbs.twimg.com/profile_images/991201008574398464/jxDCTkPz_normal.jpg" TargetMode="External" /><Relationship Id="rId1022" Type="http://schemas.openxmlformats.org/officeDocument/2006/relationships/hyperlink" Target="http://pbs.twimg.com/profile_images/1146573004283027463/j4ezAxCT_normal.jpg" TargetMode="External" /><Relationship Id="rId1023" Type="http://schemas.openxmlformats.org/officeDocument/2006/relationships/hyperlink" Target="http://pbs.twimg.com/profile_images/1150641757253541888/Qnsp_Fmy_normal.jpg" TargetMode="External" /><Relationship Id="rId1024" Type="http://schemas.openxmlformats.org/officeDocument/2006/relationships/hyperlink" Target="http://pbs.twimg.com/profile_images/1134924747093946368/flptApnl_normal.jpg" TargetMode="External" /><Relationship Id="rId1025" Type="http://schemas.openxmlformats.org/officeDocument/2006/relationships/hyperlink" Target="http://pbs.twimg.com/profile_images/1147672038875848704/ghAockDV_normal.jpg" TargetMode="External" /><Relationship Id="rId1026" Type="http://schemas.openxmlformats.org/officeDocument/2006/relationships/hyperlink" Target="http://pbs.twimg.com/profile_images/1116756281509830656/uZ9gXbiw_normal.jpg" TargetMode="External" /><Relationship Id="rId1027" Type="http://schemas.openxmlformats.org/officeDocument/2006/relationships/hyperlink" Target="http://pbs.twimg.com/profile_images/1149472272731668484/CvEXDHvj_normal.jpg" TargetMode="External" /><Relationship Id="rId1028" Type="http://schemas.openxmlformats.org/officeDocument/2006/relationships/hyperlink" Target="http://pbs.twimg.com/profile_images/1143045820801015809/_jiVKgVS_normal.jpg" TargetMode="External" /><Relationship Id="rId1029" Type="http://schemas.openxmlformats.org/officeDocument/2006/relationships/hyperlink" Target="http://pbs.twimg.com/profile_images/1140856925803827200/A9IgOi70_normal.jpg" TargetMode="External" /><Relationship Id="rId1030" Type="http://schemas.openxmlformats.org/officeDocument/2006/relationships/hyperlink" Target="http://pbs.twimg.com/profile_images/1149700502336212992/I7x4fiE__normal.jpg" TargetMode="External" /><Relationship Id="rId1031" Type="http://schemas.openxmlformats.org/officeDocument/2006/relationships/hyperlink" Target="http://pbs.twimg.com/profile_images/1122693798818041858/1qVTx8Sp_normal.jpg" TargetMode="External" /><Relationship Id="rId1032" Type="http://schemas.openxmlformats.org/officeDocument/2006/relationships/hyperlink" Target="http://pbs.twimg.com/profile_images/1150479573458403328/ZBcFd_zJ_normal.jpg" TargetMode="External" /><Relationship Id="rId1033" Type="http://schemas.openxmlformats.org/officeDocument/2006/relationships/hyperlink" Target="http://pbs.twimg.com/profile_images/1140753565067173888/PH34UtAZ_normal.jpg" TargetMode="External" /><Relationship Id="rId1034" Type="http://schemas.openxmlformats.org/officeDocument/2006/relationships/hyperlink" Target="http://pbs.twimg.com/profile_images/1150641125603958784/NG75ocEC_normal.jpg" TargetMode="External" /><Relationship Id="rId1035" Type="http://schemas.openxmlformats.org/officeDocument/2006/relationships/hyperlink" Target="http://pbs.twimg.com/profile_images/1150569847601995777/xV0iuNaj_normal.jpg" TargetMode="External" /><Relationship Id="rId1036" Type="http://schemas.openxmlformats.org/officeDocument/2006/relationships/hyperlink" Target="http://pbs.twimg.com/profile_images/1085233716677337088/pFOhSHK8_normal.jpg" TargetMode="External" /><Relationship Id="rId1037" Type="http://schemas.openxmlformats.org/officeDocument/2006/relationships/hyperlink" Target="http://pbs.twimg.com/profile_images/423496393647730689/Kxx0AlRH_normal.jpeg" TargetMode="External" /><Relationship Id="rId1038" Type="http://schemas.openxmlformats.org/officeDocument/2006/relationships/hyperlink" Target="http://pbs.twimg.com/profile_images/739206450711396352/KHdGZBd0_normal.jpg" TargetMode="External" /><Relationship Id="rId1039" Type="http://schemas.openxmlformats.org/officeDocument/2006/relationships/hyperlink" Target="http://pbs.twimg.com/profile_images/903881450981777408/v6k52UD0_normal.jpg" TargetMode="External" /><Relationship Id="rId1040" Type="http://schemas.openxmlformats.org/officeDocument/2006/relationships/hyperlink" Target="http://pbs.twimg.com/profile_images/1150851575734099968/mteiSegK_normal.jpg" TargetMode="External" /><Relationship Id="rId1041" Type="http://schemas.openxmlformats.org/officeDocument/2006/relationships/hyperlink" Target="http://pbs.twimg.com/profile_images/909902552002637825/lj-oJBy6_normal.jpg" TargetMode="External" /><Relationship Id="rId1042" Type="http://schemas.openxmlformats.org/officeDocument/2006/relationships/hyperlink" Target="http://pbs.twimg.com/profile_images/1140743795702734849/imJstKEj_normal.jpg" TargetMode="External" /><Relationship Id="rId1043" Type="http://schemas.openxmlformats.org/officeDocument/2006/relationships/hyperlink" Target="http://pbs.twimg.com/profile_images/1049911612679839744/3Ymy4kw6_normal.jpg" TargetMode="External" /><Relationship Id="rId1044" Type="http://schemas.openxmlformats.org/officeDocument/2006/relationships/hyperlink" Target="http://pbs.twimg.com/profile_images/1012671781176578048/oeNoutIY_normal.jpg" TargetMode="External" /><Relationship Id="rId1045" Type="http://schemas.openxmlformats.org/officeDocument/2006/relationships/hyperlink" Target="http://pbs.twimg.com/profile_images/785025453904003072/GZRQVoj5_normal.jpg" TargetMode="External" /><Relationship Id="rId1046" Type="http://schemas.openxmlformats.org/officeDocument/2006/relationships/hyperlink" Target="http://pbs.twimg.com/profile_images/1113537045861892097/E7BBQCN9_normal.jpg" TargetMode="External" /><Relationship Id="rId1047" Type="http://schemas.openxmlformats.org/officeDocument/2006/relationships/hyperlink" Target="http://pbs.twimg.com/profile_images/1087114300492300289/K5reWOE8_normal.jpg" TargetMode="External" /><Relationship Id="rId1048" Type="http://schemas.openxmlformats.org/officeDocument/2006/relationships/hyperlink" Target="http://pbs.twimg.com/profile_images/778576589873418240/qW4SQBpw_normal.jpg" TargetMode="External" /><Relationship Id="rId1049" Type="http://schemas.openxmlformats.org/officeDocument/2006/relationships/hyperlink" Target="http://pbs.twimg.com/profile_images/675892577971884032/Ms_LWyZH_normal.jpg" TargetMode="External" /><Relationship Id="rId1050" Type="http://schemas.openxmlformats.org/officeDocument/2006/relationships/hyperlink" Target="http://pbs.twimg.com/profile_images/1076997704989970433/67HBvahx_normal.jpg" TargetMode="External" /><Relationship Id="rId1051" Type="http://schemas.openxmlformats.org/officeDocument/2006/relationships/hyperlink" Target="http://pbs.twimg.com/profile_images/1149663940474892289/OaywuI7I_normal.jpg" TargetMode="External" /><Relationship Id="rId1052" Type="http://schemas.openxmlformats.org/officeDocument/2006/relationships/hyperlink" Target="http://pbs.twimg.com/profile_images/1113082311313063936/XRoc1Hup_normal.jpg" TargetMode="External" /><Relationship Id="rId1053" Type="http://schemas.openxmlformats.org/officeDocument/2006/relationships/hyperlink" Target="http://pbs.twimg.com/profile_images/823358252628865026/FKSwM3mI_normal.jpg" TargetMode="External" /><Relationship Id="rId1054" Type="http://schemas.openxmlformats.org/officeDocument/2006/relationships/hyperlink" Target="http://pbs.twimg.com/profile_images/1100791571761582081/ruHbmlWl_normal.jpg" TargetMode="External" /><Relationship Id="rId1055" Type="http://schemas.openxmlformats.org/officeDocument/2006/relationships/hyperlink" Target="http://pbs.twimg.com/profile_images/885107914087837696/46tjBj4c_normal.jpg" TargetMode="External" /><Relationship Id="rId1056" Type="http://schemas.openxmlformats.org/officeDocument/2006/relationships/hyperlink" Target="http://pbs.twimg.com/profile_images/1130616561016946688/ZuddsQu4_normal.jpg" TargetMode="External" /><Relationship Id="rId1057" Type="http://schemas.openxmlformats.org/officeDocument/2006/relationships/hyperlink" Target="http://pbs.twimg.com/profile_images/1145288877718024193/vFdnFev6_normal.jpg" TargetMode="External" /><Relationship Id="rId1058" Type="http://schemas.openxmlformats.org/officeDocument/2006/relationships/hyperlink" Target="http://pbs.twimg.com/profile_images/903361363208282116/bVPILju7_normal.jpg" TargetMode="External" /><Relationship Id="rId1059" Type="http://schemas.openxmlformats.org/officeDocument/2006/relationships/hyperlink" Target="http://pbs.twimg.com/profile_images/1137470690184052736/ZyA3bfxb_normal.jpg" TargetMode="External" /><Relationship Id="rId1060" Type="http://schemas.openxmlformats.org/officeDocument/2006/relationships/hyperlink" Target="http://pbs.twimg.com/profile_images/1150285524197752833/gV1GmSDw_normal.jpg" TargetMode="External" /><Relationship Id="rId1061" Type="http://schemas.openxmlformats.org/officeDocument/2006/relationships/hyperlink" Target="http://pbs.twimg.com/profile_images/1001094560460685318/YwM06SC0_normal.jpg" TargetMode="External" /><Relationship Id="rId1062" Type="http://schemas.openxmlformats.org/officeDocument/2006/relationships/hyperlink" Target="http://pbs.twimg.com/profile_images/1107583584460857344/Ewo1E1vu_normal.png" TargetMode="External" /><Relationship Id="rId1063" Type="http://schemas.openxmlformats.org/officeDocument/2006/relationships/hyperlink" Target="http://pbs.twimg.com/profile_images/751603756609867776/SzILJmk1_normal.jpg" TargetMode="External" /><Relationship Id="rId1064" Type="http://schemas.openxmlformats.org/officeDocument/2006/relationships/hyperlink" Target="http://pbs.twimg.com/profile_images/1085316048801296384/8AmR6Hqi_normal.jpg" TargetMode="External" /><Relationship Id="rId1065" Type="http://schemas.openxmlformats.org/officeDocument/2006/relationships/hyperlink" Target="http://pbs.twimg.com/profile_images/1046395980722184192/LKsKEf3P_normal.jpg" TargetMode="External" /><Relationship Id="rId1066" Type="http://schemas.openxmlformats.org/officeDocument/2006/relationships/hyperlink" Target="http://pbs.twimg.com/profile_images/858319123197054976/AbWPhfsM_normal.jpg" TargetMode="External" /><Relationship Id="rId1067" Type="http://schemas.openxmlformats.org/officeDocument/2006/relationships/hyperlink" Target="http://pbs.twimg.com/profile_images/1141240708151386112/Ixv5rpNr_normal.jpg" TargetMode="External" /><Relationship Id="rId1068" Type="http://schemas.openxmlformats.org/officeDocument/2006/relationships/hyperlink" Target="http://pbs.twimg.com/profile_images/1079426709055832069/bEenIRMq_normal.jpg" TargetMode="External" /><Relationship Id="rId1069" Type="http://schemas.openxmlformats.org/officeDocument/2006/relationships/hyperlink" Target="http://abs.twimg.com/sticky/default_profile_images/default_profile_normal.png" TargetMode="External" /><Relationship Id="rId1070" Type="http://schemas.openxmlformats.org/officeDocument/2006/relationships/hyperlink" Target="http://pbs.twimg.com/profile_images/620341897114980352/BKUtVhfn_normal.jpg" TargetMode="External" /><Relationship Id="rId1071" Type="http://schemas.openxmlformats.org/officeDocument/2006/relationships/hyperlink" Target="http://pbs.twimg.com/profile_images/1103369405646270464/-u4BfUub_normal.jpg" TargetMode="External" /><Relationship Id="rId1072" Type="http://schemas.openxmlformats.org/officeDocument/2006/relationships/hyperlink" Target="http://pbs.twimg.com/profile_images/1108864059322060800/-AlHyaf0_normal.jpg" TargetMode="External" /><Relationship Id="rId1073" Type="http://schemas.openxmlformats.org/officeDocument/2006/relationships/hyperlink" Target="https://twitter.com/prettydope_" TargetMode="External" /><Relationship Id="rId1074" Type="http://schemas.openxmlformats.org/officeDocument/2006/relationships/hyperlink" Target="https://twitter.com/edwardbrowden" TargetMode="External" /><Relationship Id="rId1075" Type="http://schemas.openxmlformats.org/officeDocument/2006/relationships/hyperlink" Target="https://twitter.com/corinneking" TargetMode="External" /><Relationship Id="rId1076" Type="http://schemas.openxmlformats.org/officeDocument/2006/relationships/hyperlink" Target="https://twitter.com/brendizzle_ovo" TargetMode="External" /><Relationship Id="rId1077" Type="http://schemas.openxmlformats.org/officeDocument/2006/relationships/hyperlink" Target="https://twitter.com/justb_nae" TargetMode="External" /><Relationship Id="rId1078" Type="http://schemas.openxmlformats.org/officeDocument/2006/relationships/hyperlink" Target="https://twitter.com/anash002" TargetMode="External" /><Relationship Id="rId1079" Type="http://schemas.openxmlformats.org/officeDocument/2006/relationships/hyperlink" Target="https://twitter.com/valdivia_brenda" TargetMode="External" /><Relationship Id="rId1080" Type="http://schemas.openxmlformats.org/officeDocument/2006/relationships/hyperlink" Target="https://twitter.com/sabrinamonet" TargetMode="External" /><Relationship Id="rId1081" Type="http://schemas.openxmlformats.org/officeDocument/2006/relationships/hyperlink" Target="https://twitter.com/netflix" TargetMode="External" /><Relationship Id="rId1082" Type="http://schemas.openxmlformats.org/officeDocument/2006/relationships/hyperlink" Target="https://twitter.com/jordanmarie7677" TargetMode="External" /><Relationship Id="rId1083" Type="http://schemas.openxmlformats.org/officeDocument/2006/relationships/hyperlink" Target="https://twitter.com/thisiscodyt" TargetMode="External" /><Relationship Id="rId1084" Type="http://schemas.openxmlformats.org/officeDocument/2006/relationships/hyperlink" Target="https://twitter.com/perrymattfeld" TargetMode="External" /><Relationship Id="rId1085" Type="http://schemas.openxmlformats.org/officeDocument/2006/relationships/hyperlink" Target="https://twitter.com/savlynnmackey" TargetMode="External" /><Relationship Id="rId1086" Type="http://schemas.openxmlformats.org/officeDocument/2006/relationships/hyperlink" Target="https://twitter.com/iamloraaa" TargetMode="External" /><Relationship Id="rId1087" Type="http://schemas.openxmlformats.org/officeDocument/2006/relationships/hyperlink" Target="https://twitter.com/jjackiie07" TargetMode="External" /><Relationship Id="rId1088" Type="http://schemas.openxmlformats.org/officeDocument/2006/relationships/hyperlink" Target="https://twitter.com/brighidsforge" TargetMode="External" /><Relationship Id="rId1089" Type="http://schemas.openxmlformats.org/officeDocument/2006/relationships/hyperlink" Target="https://twitter.com/briandannelly" TargetMode="External" /><Relationship Id="rId1090" Type="http://schemas.openxmlformats.org/officeDocument/2006/relationships/hyperlink" Target="https://twitter.com/alleysuntastic" TargetMode="External" /><Relationship Id="rId1091" Type="http://schemas.openxmlformats.org/officeDocument/2006/relationships/hyperlink" Target="https://twitter.com/itsmorgan_ee" TargetMode="External" /><Relationship Id="rId1092" Type="http://schemas.openxmlformats.org/officeDocument/2006/relationships/hyperlink" Target="https://twitter.com/teeshteesh" TargetMode="External" /><Relationship Id="rId1093" Type="http://schemas.openxmlformats.org/officeDocument/2006/relationships/hyperlink" Target="https://twitter.com/jbaez94" TargetMode="External" /><Relationship Id="rId1094" Type="http://schemas.openxmlformats.org/officeDocument/2006/relationships/hyperlink" Target="https://twitter.com/ladyzip15" TargetMode="External" /><Relationship Id="rId1095" Type="http://schemas.openxmlformats.org/officeDocument/2006/relationships/hyperlink" Target="https://twitter.com/shereiqns" TargetMode="External" /><Relationship Id="rId1096" Type="http://schemas.openxmlformats.org/officeDocument/2006/relationships/hyperlink" Target="https://twitter.com/blindnewworld" TargetMode="External" /><Relationship Id="rId1097" Type="http://schemas.openxmlformats.org/officeDocument/2006/relationships/hyperlink" Target="https://twitter.com/thecw" TargetMode="External" /><Relationship Id="rId1098" Type="http://schemas.openxmlformats.org/officeDocument/2006/relationships/hyperlink" Target="https://twitter.com/northquahog48" TargetMode="External" /><Relationship Id="rId1099" Type="http://schemas.openxmlformats.org/officeDocument/2006/relationships/hyperlink" Target="https://twitter.com/sayconsengbloh" TargetMode="External" /><Relationship Id="rId1100" Type="http://schemas.openxmlformats.org/officeDocument/2006/relationships/hyperlink" Target="https://twitter.com/iamtwinkiebyrd" TargetMode="External" /><Relationship Id="rId1101" Type="http://schemas.openxmlformats.org/officeDocument/2006/relationships/hyperlink" Target="https://twitter.com/shatheflash" TargetMode="External" /><Relationship Id="rId1102" Type="http://schemas.openxmlformats.org/officeDocument/2006/relationships/hyperlink" Target="https://twitter.com/oceanmeetssky" TargetMode="External" /><Relationship Id="rId1103" Type="http://schemas.openxmlformats.org/officeDocument/2006/relationships/hyperlink" Target="https://twitter.com/ayamxomusic" TargetMode="External" /><Relationship Id="rId1104" Type="http://schemas.openxmlformats.org/officeDocument/2006/relationships/hyperlink" Target="https://twitter.com/soulmatecamilas" TargetMode="External" /><Relationship Id="rId1105" Type="http://schemas.openxmlformats.org/officeDocument/2006/relationships/hyperlink" Target="https://twitter.com/camila_cabello" TargetMode="External" /><Relationship Id="rId1106" Type="http://schemas.openxmlformats.org/officeDocument/2006/relationships/hyperlink" Target="https://twitter.com/findukarla" TargetMode="External" /><Relationship Id="rId1107" Type="http://schemas.openxmlformats.org/officeDocument/2006/relationships/hyperlink" Target="https://twitter.com/haleighhamad" TargetMode="External" /><Relationship Id="rId1108" Type="http://schemas.openxmlformats.org/officeDocument/2006/relationships/hyperlink" Target="https://twitter.com/dsamsavage" TargetMode="External" /><Relationship Id="rId1109" Type="http://schemas.openxmlformats.org/officeDocument/2006/relationships/hyperlink" Target="https://twitter.com/caseydeidrick" TargetMode="External" /><Relationship Id="rId1110" Type="http://schemas.openxmlformats.org/officeDocument/2006/relationships/hyperlink" Target="https://twitter.com/eveinlove_" TargetMode="External" /><Relationship Id="rId1111" Type="http://schemas.openxmlformats.org/officeDocument/2006/relationships/hyperlink" Target="https://twitter.com/dvmnitsq" TargetMode="External" /><Relationship Id="rId1112" Type="http://schemas.openxmlformats.org/officeDocument/2006/relationships/hyperlink" Target="https://twitter.com/nala_jane" TargetMode="External" /><Relationship Id="rId1113" Type="http://schemas.openxmlformats.org/officeDocument/2006/relationships/hyperlink" Target="https://twitter.com/tvbingequeen" TargetMode="External" /><Relationship Id="rId1114" Type="http://schemas.openxmlformats.org/officeDocument/2006/relationships/hyperlink" Target="https://twitter.com/charvettebey" TargetMode="External" /><Relationship Id="rId1115" Type="http://schemas.openxmlformats.org/officeDocument/2006/relationships/hyperlink" Target="https://twitter.com/madeleinebaran" TargetMode="External" /><Relationship Id="rId1116" Type="http://schemas.openxmlformats.org/officeDocument/2006/relationships/hyperlink" Target="https://twitter.com/cmndrlex" TargetMode="External" /><Relationship Id="rId1117" Type="http://schemas.openxmlformats.org/officeDocument/2006/relationships/hyperlink" Target="https://twitter.com/lucklee91" TargetMode="External" /><Relationship Id="rId1118" Type="http://schemas.openxmlformats.org/officeDocument/2006/relationships/hyperlink" Target="https://twitter.com/hannasheehan" TargetMode="External" /><Relationship Id="rId1119" Type="http://schemas.openxmlformats.org/officeDocument/2006/relationships/hyperlink" Target="https://twitter.com/coreyconsulting" TargetMode="External" /><Relationship Id="rId1120" Type="http://schemas.openxmlformats.org/officeDocument/2006/relationships/hyperlink" Target="https://twitter.com/tvline" TargetMode="External" /><Relationship Id="rId1121" Type="http://schemas.openxmlformats.org/officeDocument/2006/relationships/hyperlink" Target="https://twitter.com/deyon_bell" TargetMode="External" /><Relationship Id="rId1122" Type="http://schemas.openxmlformats.org/officeDocument/2006/relationships/hyperlink" Target="https://twitter.com/nh_felicia" TargetMode="External" /><Relationship Id="rId1123" Type="http://schemas.openxmlformats.org/officeDocument/2006/relationships/hyperlink" Target="https://twitter.com/elocatchtnawwe" TargetMode="External" /><Relationship Id="rId1124" Type="http://schemas.openxmlformats.org/officeDocument/2006/relationships/hyperlink" Target="https://twitter.com/realizurworthit" TargetMode="External" /><Relationship Id="rId1125" Type="http://schemas.openxmlformats.org/officeDocument/2006/relationships/hyperlink" Target="https://twitter.com/vtep_tf1" TargetMode="External" /><Relationship Id="rId1126" Type="http://schemas.openxmlformats.org/officeDocument/2006/relationships/hyperlink" Target="https://twitter.com/marcoplaisir" TargetMode="External" /><Relationship Id="rId1127" Type="http://schemas.openxmlformats.org/officeDocument/2006/relationships/hyperlink" Target="https://twitter.com/maty_mbp" TargetMode="External" /><Relationship Id="rId1128" Type="http://schemas.openxmlformats.org/officeDocument/2006/relationships/hyperlink" Target="https://twitter.com/ilove3m" TargetMode="External" /><Relationship Id="rId1129" Type="http://schemas.openxmlformats.org/officeDocument/2006/relationships/hyperlink" Target="https://twitter.com/arthur_officiel" TargetMode="External" /><Relationship Id="rId1130" Type="http://schemas.openxmlformats.org/officeDocument/2006/relationships/hyperlink" Target="https://twitter.com/victorartus" TargetMode="External" /><Relationship Id="rId1131" Type="http://schemas.openxmlformats.org/officeDocument/2006/relationships/hyperlink" Target="https://twitter.com/_lauko_" TargetMode="External" /><Relationship Id="rId1132" Type="http://schemas.openxmlformats.org/officeDocument/2006/relationships/hyperlink" Target="https://twitter.com/b3raan" TargetMode="External" /><Relationship Id="rId1133" Type="http://schemas.openxmlformats.org/officeDocument/2006/relationships/hyperlink" Target="https://twitter.com/kameronhurley" TargetMode="External" /><Relationship Id="rId1134" Type="http://schemas.openxmlformats.org/officeDocument/2006/relationships/hyperlink" Target="https://twitter.com/thisisspiffy" TargetMode="External" /><Relationship Id="rId1135" Type="http://schemas.openxmlformats.org/officeDocument/2006/relationships/hyperlink" Target="https://twitter.com/sardigior" TargetMode="External" /><Relationship Id="rId1136" Type="http://schemas.openxmlformats.org/officeDocument/2006/relationships/hyperlink" Target="https://twitter.com/torchofgod" TargetMode="External" /><Relationship Id="rId1137" Type="http://schemas.openxmlformats.org/officeDocument/2006/relationships/hyperlink" Target="https://twitter.com/real_kamalsingh" TargetMode="External" /><Relationship Id="rId1138" Type="http://schemas.openxmlformats.org/officeDocument/2006/relationships/hyperlink" Target="https://twitter.com/uknowe" TargetMode="External" /><Relationship Id="rId1139" Type="http://schemas.openxmlformats.org/officeDocument/2006/relationships/hyperlink" Target="https://twitter.com/theluecrew" TargetMode="External" /><Relationship Id="rId1140" Type="http://schemas.openxmlformats.org/officeDocument/2006/relationships/hyperlink" Target="https://twitter.com/hannahnaugle" TargetMode="External" /><Relationship Id="rId1141" Type="http://schemas.openxmlformats.org/officeDocument/2006/relationships/hyperlink" Target="https://twitter.com/juniormint73" TargetMode="External" /><Relationship Id="rId1142" Type="http://schemas.openxmlformats.org/officeDocument/2006/relationships/hyperlink" Target="https://twitter.com/kokomothegreat" TargetMode="External" /><Relationship Id="rId1143" Type="http://schemas.openxmlformats.org/officeDocument/2006/relationships/hyperlink" Target="https://twitter.com/getmonifugitive" TargetMode="External" /><Relationship Id="rId1144" Type="http://schemas.openxmlformats.org/officeDocument/2006/relationships/hyperlink" Target="https://twitter.com/sharmutaaff" TargetMode="External" /><Relationship Id="rId1145" Type="http://schemas.openxmlformats.org/officeDocument/2006/relationships/hyperlink" Target="https://twitter.com/_justjens_" TargetMode="External" /><Relationship Id="rId1146" Type="http://schemas.openxmlformats.org/officeDocument/2006/relationships/hyperlink" Target="https://twitter.com/towerofsauer" TargetMode="External" /><Relationship Id="rId1147" Type="http://schemas.openxmlformats.org/officeDocument/2006/relationships/hyperlink" Target="https://twitter.com/ash_so_phat" TargetMode="External" /><Relationship Id="rId1148" Type="http://schemas.openxmlformats.org/officeDocument/2006/relationships/hyperlink" Target="https://twitter.com/calmviolets" TargetMode="External" /><Relationship Id="rId1149" Type="http://schemas.openxmlformats.org/officeDocument/2006/relationships/hyperlink" Target="https://twitter.com/cocoluvsball" TargetMode="External" /><Relationship Id="rId1150" Type="http://schemas.openxmlformats.org/officeDocument/2006/relationships/hyperlink" Target="https://twitter.com/notuhura" TargetMode="External" /><Relationship Id="rId1151" Type="http://schemas.openxmlformats.org/officeDocument/2006/relationships/hyperlink" Target="https://twitter.com/bravebird131" TargetMode="External" /><Relationship Id="rId1152" Type="http://schemas.openxmlformats.org/officeDocument/2006/relationships/hyperlink" Target="https://twitter.com/djhinds_" TargetMode="External" /><Relationship Id="rId1153" Type="http://schemas.openxmlformats.org/officeDocument/2006/relationships/hyperlink" Target="https://twitter.com/curranpatrick33" TargetMode="External" /><Relationship Id="rId1154" Type="http://schemas.openxmlformats.org/officeDocument/2006/relationships/hyperlink" Target="https://twitter.com/booksavor" TargetMode="External" /><Relationship Id="rId1155" Type="http://schemas.openxmlformats.org/officeDocument/2006/relationships/hyperlink" Target="https://twitter.com/hyoungdeer12" TargetMode="External" /><Relationship Id="rId1156" Type="http://schemas.openxmlformats.org/officeDocument/2006/relationships/hyperlink" Target="https://twitter.com/marissawoodber2" TargetMode="External" /><Relationship Id="rId1157" Type="http://schemas.openxmlformats.org/officeDocument/2006/relationships/hyperlink" Target="https://twitter.com/blaqdahlia85" TargetMode="External" /><Relationship Id="rId1158" Type="http://schemas.openxmlformats.org/officeDocument/2006/relationships/hyperlink" Target="https://twitter.com/lowercase_ryan" TargetMode="External" /><Relationship Id="rId1159" Type="http://schemas.openxmlformats.org/officeDocument/2006/relationships/hyperlink" Target="https://twitter.com/eddy_kane" TargetMode="External" /><Relationship Id="rId1160" Type="http://schemas.openxmlformats.org/officeDocument/2006/relationships/hyperlink" Target="https://twitter.com/lala3369" TargetMode="External" /><Relationship Id="rId1161" Type="http://schemas.openxmlformats.org/officeDocument/2006/relationships/hyperlink" Target="https://twitter.com/ladybirdosprey" TargetMode="External" /><Relationship Id="rId1162" Type="http://schemas.openxmlformats.org/officeDocument/2006/relationships/hyperlink" Target="https://twitter.com/kararbrown" TargetMode="External" /><Relationship Id="rId1163" Type="http://schemas.openxmlformats.org/officeDocument/2006/relationships/hyperlink" Target="https://twitter.com/nylaelise22" TargetMode="External" /><Relationship Id="rId1164" Type="http://schemas.openxmlformats.org/officeDocument/2006/relationships/hyperlink" Target="https://twitter.com/tylerdwarrior" TargetMode="External" /><Relationship Id="rId1165" Type="http://schemas.openxmlformats.org/officeDocument/2006/relationships/hyperlink" Target="https://twitter.com/samanglore" TargetMode="External" /><Relationship Id="rId1166" Type="http://schemas.openxmlformats.org/officeDocument/2006/relationships/hyperlink" Target="https://twitter.com/hartwigschafer" TargetMode="External" /><Relationship Id="rId1167" Type="http://schemas.openxmlformats.org/officeDocument/2006/relationships/hyperlink" Target="https://twitter.com/wbg_energy" TargetMode="External" /><Relationship Id="rId1168" Type="http://schemas.openxmlformats.org/officeDocument/2006/relationships/hyperlink" Target="https://twitter.com/wbg_climate" TargetMode="External" /><Relationship Id="rId1169" Type="http://schemas.openxmlformats.org/officeDocument/2006/relationships/hyperlink" Target="https://twitter.com/majorleaguebtch" TargetMode="External" /><Relationship Id="rId1170" Type="http://schemas.openxmlformats.org/officeDocument/2006/relationships/hyperlink" Target="https://twitter.com/bradyhardin" TargetMode="External" /><Relationship Id="rId1171" Type="http://schemas.openxmlformats.org/officeDocument/2006/relationships/hyperlink" Target="https://twitter.com/francoise__4" TargetMode="External" /><Relationship Id="rId1172" Type="http://schemas.openxmlformats.org/officeDocument/2006/relationships/hyperlink" Target="https://twitter.com/blamemarii_" TargetMode="External" /><Relationship Id="rId1173" Type="http://schemas.openxmlformats.org/officeDocument/2006/relationships/hyperlink" Target="https://twitter.com/lee35418139" TargetMode="External" /><Relationship Id="rId1174" Type="http://schemas.openxmlformats.org/officeDocument/2006/relationships/hyperlink" Target="https://twitter.com/laurendawnfox29" TargetMode="External" /><Relationship Id="rId1175" Type="http://schemas.openxmlformats.org/officeDocument/2006/relationships/hyperlink" Target="https://twitter.com/fox29philly" TargetMode="External" /><Relationship Id="rId1176" Type="http://schemas.openxmlformats.org/officeDocument/2006/relationships/hyperlink" Target="https://twitter.com/queenlyslys" TargetMode="External" /><Relationship Id="rId1177" Type="http://schemas.openxmlformats.org/officeDocument/2006/relationships/hyperlink" Target="https://twitter.com/quintessentelle" TargetMode="External" /><Relationship Id="rId1178" Type="http://schemas.openxmlformats.org/officeDocument/2006/relationships/hyperlink" Target="https://twitter.com/korrinelovesyou" TargetMode="External" /><Relationship Id="rId1179" Type="http://schemas.openxmlformats.org/officeDocument/2006/relationships/hyperlink" Target="https://twitter.com/cwinthedark" TargetMode="External" /><Relationship Id="rId1180" Type="http://schemas.openxmlformats.org/officeDocument/2006/relationships/hyperlink" Target="https://twitter.com/jagsgirl904" TargetMode="External" /><Relationship Id="rId1181" Type="http://schemas.openxmlformats.org/officeDocument/2006/relationships/hyperlink" Target="https://twitter.com/xalexudinovx" TargetMode="External" /><Relationship Id="rId1182" Type="http://schemas.openxmlformats.org/officeDocument/2006/relationships/hyperlink" Target="https://twitter.com/metroadlib" TargetMode="External" /><Relationship Id="rId1183" Type="http://schemas.openxmlformats.org/officeDocument/2006/relationships/hyperlink" Target="https://twitter.com/filmnoirgrrrl" TargetMode="External" /><Relationship Id="rId1184" Type="http://schemas.openxmlformats.org/officeDocument/2006/relationships/hyperlink" Target="https://twitter.com/justamber19" TargetMode="External" /><Relationship Id="rId1185" Type="http://schemas.openxmlformats.org/officeDocument/2006/relationships/hyperlink" Target="https://twitter.com/_andrenaa" TargetMode="External" /><Relationship Id="rId1186" Type="http://schemas.openxmlformats.org/officeDocument/2006/relationships/hyperlink" Target="https://twitter.com/tiiffanyo" TargetMode="External" /><Relationship Id="rId1187" Type="http://schemas.openxmlformats.org/officeDocument/2006/relationships/hyperlink" Target="https://twitter.com/atlgeekdesigns" TargetMode="External" /><Relationship Id="rId1188" Type="http://schemas.openxmlformats.org/officeDocument/2006/relationships/hyperlink" Target="https://twitter.com/collins90217438" TargetMode="External" /><Relationship Id="rId1189" Type="http://schemas.openxmlformats.org/officeDocument/2006/relationships/hyperlink" Target="https://twitter.com/_ashleymaria_" TargetMode="External" /><Relationship Id="rId1190" Type="http://schemas.openxmlformats.org/officeDocument/2006/relationships/hyperlink" Target="https://twitter.com/itsqueennono" TargetMode="External" /><Relationship Id="rId1191" Type="http://schemas.openxmlformats.org/officeDocument/2006/relationships/hyperlink" Target="https://twitter.com/mujerduff" TargetMode="External" /><Relationship Id="rId1192" Type="http://schemas.openxmlformats.org/officeDocument/2006/relationships/hyperlink" Target="https://twitter.com/netflixlat" TargetMode="External" /><Relationship Id="rId1193" Type="http://schemas.openxmlformats.org/officeDocument/2006/relationships/hyperlink" Target="https://twitter.com/26_jessiii" TargetMode="External" /><Relationship Id="rId1194" Type="http://schemas.openxmlformats.org/officeDocument/2006/relationships/hyperlink" Target="https://twitter.com/vronix" TargetMode="External" /><Relationship Id="rId1195" Type="http://schemas.openxmlformats.org/officeDocument/2006/relationships/hyperlink" Target="https://twitter.com/dextergraythc" TargetMode="External" /><Relationship Id="rId1196" Type="http://schemas.openxmlformats.org/officeDocument/2006/relationships/hyperlink" Target="https://twitter.com/beezybee592" TargetMode="External" /><Relationship Id="rId1197" Type="http://schemas.openxmlformats.org/officeDocument/2006/relationships/hyperlink" Target="https://twitter.com/jwale7" TargetMode="External" /><Relationship Id="rId1198" Type="http://schemas.openxmlformats.org/officeDocument/2006/relationships/hyperlink" Target="https://twitter.com/richsommer" TargetMode="External" /><Relationship Id="rId1199" Type="http://schemas.openxmlformats.org/officeDocument/2006/relationships/hyperlink" Target="https://twitter.com/popsreviews" TargetMode="External" /><Relationship Id="rId1200" Type="http://schemas.openxmlformats.org/officeDocument/2006/relationships/hyperlink" Target="https://twitter.com/benjie_rigby" TargetMode="External" /><Relationship Id="rId1201" Type="http://schemas.openxmlformats.org/officeDocument/2006/relationships/hyperlink" Target="https://twitter.com/xtremerebel15" TargetMode="External" /><Relationship Id="rId1202" Type="http://schemas.openxmlformats.org/officeDocument/2006/relationships/hyperlink" Target="https://twitter.com/lelligotpurple" TargetMode="External" /><Relationship Id="rId1203" Type="http://schemas.openxmlformats.org/officeDocument/2006/relationships/hyperlink" Target="https://twitter.com/odilaisabella" TargetMode="External" /><Relationship Id="rId1204" Type="http://schemas.openxmlformats.org/officeDocument/2006/relationships/hyperlink" Target="https://twitter.com/samanthaprez14" TargetMode="External" /><Relationship Id="rId1205" Type="http://schemas.openxmlformats.org/officeDocument/2006/relationships/hyperlink" Target="https://twitter.com/morrellfishing" TargetMode="External" /><Relationship Id="rId1206" Type="http://schemas.openxmlformats.org/officeDocument/2006/relationships/hyperlink" Target="https://twitter.com/gayxalien" TargetMode="External" /><Relationship Id="rId1207" Type="http://schemas.openxmlformats.org/officeDocument/2006/relationships/hyperlink" Target="https://twitter.com/kestonjohn" TargetMode="External" /><Relationship Id="rId1208" Type="http://schemas.openxmlformats.org/officeDocument/2006/relationships/hyperlink" Target="https://twitter.com/clairetastic" TargetMode="External" /><Relationship Id="rId1209" Type="http://schemas.openxmlformats.org/officeDocument/2006/relationships/hyperlink" Target="https://twitter.com/thefienprint" TargetMode="External" /><Relationship Id="rId1210" Type="http://schemas.openxmlformats.org/officeDocument/2006/relationships/hyperlink" Target="https://twitter.com/asiatique_19" TargetMode="External" /><Relationship Id="rId1211" Type="http://schemas.openxmlformats.org/officeDocument/2006/relationships/hyperlink" Target="https://twitter.com/hollykategfe" TargetMode="External" /><Relationship Id="rId1212" Type="http://schemas.openxmlformats.org/officeDocument/2006/relationships/hyperlink" Target="https://twitter.com/254mochacharlie" TargetMode="External" /><Relationship Id="rId1213" Type="http://schemas.openxmlformats.org/officeDocument/2006/relationships/hyperlink" Target="https://twitter.com/greglaswell" TargetMode="External" /><Relationship Id="rId1214" Type="http://schemas.openxmlformats.org/officeDocument/2006/relationships/hyperlink" Target="https://twitter.com/mirandaloakley" TargetMode="External" /><Relationship Id="rId1215" Type="http://schemas.openxmlformats.org/officeDocument/2006/relationships/hyperlink" Target="https://twitter.com/lovelikeelena" TargetMode="External" /><Relationship Id="rId1216" Type="http://schemas.openxmlformats.org/officeDocument/2006/relationships/hyperlink" Target="https://twitter.com/ejauthentic" TargetMode="External" /><Relationship Id="rId1217" Type="http://schemas.openxmlformats.org/officeDocument/2006/relationships/hyperlink" Target="https://twitter.com/xnvyx" TargetMode="External" /><Relationship Id="rId1218" Type="http://schemas.openxmlformats.org/officeDocument/2006/relationships/hyperlink" Target="https://twitter.com/ioyg" TargetMode="External" /><Relationship Id="rId1219" Type="http://schemas.openxmlformats.org/officeDocument/2006/relationships/hyperlink" Target="https://twitter.com/musiccitymel" TargetMode="External" /><Relationship Id="rId1220" Type="http://schemas.openxmlformats.org/officeDocument/2006/relationships/hyperlink" Target="https://twitter.com/morganizzm" TargetMode="External" /><Relationship Id="rId1221" Type="http://schemas.openxmlformats.org/officeDocument/2006/relationships/hyperlink" Target="https://twitter.com/carmenspider" TargetMode="External" /><Relationship Id="rId1222" Type="http://schemas.openxmlformats.org/officeDocument/2006/relationships/hyperlink" Target="https://twitter.com/amanda_mielke7" TargetMode="External" /><Relationship Id="rId1223" Type="http://schemas.openxmlformats.org/officeDocument/2006/relationships/hyperlink" Target="https://twitter.com/notwhatchathink" TargetMode="External" /><Relationship Id="rId1224" Type="http://schemas.openxmlformats.org/officeDocument/2006/relationships/hyperlink" Target="https://twitter.com/zanrene85" TargetMode="External" /><Relationship Id="rId1225" Type="http://schemas.openxmlformats.org/officeDocument/2006/relationships/hyperlink" Target="https://twitter.com/mrs_tempa" TargetMode="External" /><Relationship Id="rId1226" Type="http://schemas.openxmlformats.org/officeDocument/2006/relationships/hyperlink" Target="https://twitter.com/_oreyau" TargetMode="External" /><Relationship Id="rId1227" Type="http://schemas.openxmlformats.org/officeDocument/2006/relationships/hyperlink" Target="https://twitter.com/supremeanita" TargetMode="External" /><Relationship Id="rId1228" Type="http://schemas.openxmlformats.org/officeDocument/2006/relationships/hyperlink" Target="https://twitter.com/amberrjoyy" TargetMode="External" /><Relationship Id="rId1229" Type="http://schemas.openxmlformats.org/officeDocument/2006/relationships/hyperlink" Target="https://twitter.com/sailorgainz18" TargetMode="External" /><Relationship Id="rId1230" Type="http://schemas.openxmlformats.org/officeDocument/2006/relationships/hyperlink" Target="https://twitter.com/rashadheyward" TargetMode="External" /><Relationship Id="rId1231" Type="http://schemas.openxmlformats.org/officeDocument/2006/relationships/hyperlink" Target="https://twitter.com/chl0bird" TargetMode="External" /><Relationship Id="rId1232" Type="http://schemas.openxmlformats.org/officeDocument/2006/relationships/hyperlink" Target="https://twitter.com/clean4uth" TargetMode="External" /><Relationship Id="rId1233" Type="http://schemas.openxmlformats.org/officeDocument/2006/relationships/hyperlink" Target="https://twitter.com/joemungel1977" TargetMode="External" /><Relationship Id="rId1234" Type="http://schemas.openxmlformats.org/officeDocument/2006/relationships/hyperlink" Target="https://twitter.com/amwinnie" TargetMode="External" /><Relationship Id="rId1235" Type="http://schemas.openxmlformats.org/officeDocument/2006/relationships/hyperlink" Target="https://twitter.com/foxienow" TargetMode="External" /><Relationship Id="rId1236" Type="http://schemas.openxmlformats.org/officeDocument/2006/relationships/hyperlink" Target="https://twitter.com/ianbremmer" TargetMode="External" /><Relationship Id="rId1237" Type="http://schemas.openxmlformats.org/officeDocument/2006/relationships/hyperlink" Target="https://twitter.com/melyndakay" TargetMode="External" /><Relationship Id="rId1238" Type="http://schemas.openxmlformats.org/officeDocument/2006/relationships/hyperlink" Target="https://twitter.com/stefveronicaaa" TargetMode="External" /><Relationship Id="rId1239" Type="http://schemas.openxmlformats.org/officeDocument/2006/relationships/hyperlink" Target="https://twitter.com/skinnydiva" TargetMode="External" /><Relationship Id="rId1240" Type="http://schemas.openxmlformats.org/officeDocument/2006/relationships/hyperlink" Target="https://twitter.com/whoa_nelly1016" TargetMode="External" /><Relationship Id="rId1241" Type="http://schemas.openxmlformats.org/officeDocument/2006/relationships/hyperlink" Target="https://twitter.com/0hbetave" TargetMode="External" /><Relationship Id="rId1242" Type="http://schemas.openxmlformats.org/officeDocument/2006/relationships/hyperlink" Target="https://twitter.com/abrahamswee" TargetMode="External" /><Relationship Id="rId1243" Type="http://schemas.openxmlformats.org/officeDocument/2006/relationships/hyperlink" Target="https://twitter.com/xochantelle___" TargetMode="External" /><Relationship Id="rId1244" Type="http://schemas.openxmlformats.org/officeDocument/2006/relationships/hyperlink" Target="https://twitter.com/htowntreasure" TargetMode="External" /><Relationship Id="rId1245" Type="http://schemas.openxmlformats.org/officeDocument/2006/relationships/hyperlink" Target="https://twitter.com/atari_jones" TargetMode="External" /><Relationship Id="rId1246" Type="http://schemas.openxmlformats.org/officeDocument/2006/relationships/hyperlink" Target="https://twitter.com/zoee_tamara" TargetMode="External" /><Relationship Id="rId1247" Type="http://schemas.openxmlformats.org/officeDocument/2006/relationships/hyperlink" Target="https://twitter.com/rvt01" TargetMode="External" /><Relationship Id="rId1248" Type="http://schemas.openxmlformats.org/officeDocument/2006/relationships/hyperlink" Target="https://twitter.com/kierstincheer" TargetMode="External" /><Relationship Id="rId1249" Type="http://schemas.openxmlformats.org/officeDocument/2006/relationships/hyperlink" Target="https://twitter.com/tyradanks" TargetMode="External" /><Relationship Id="rId1250" Type="http://schemas.openxmlformats.org/officeDocument/2006/relationships/hyperlink" Target="https://twitter.com/ilovequeenb" TargetMode="External" /><Relationship Id="rId1251" Type="http://schemas.openxmlformats.org/officeDocument/2006/relationships/hyperlink" Target="https://twitter.com/sincerelygrlmil" TargetMode="External" /><Relationship Id="rId1252" Type="http://schemas.openxmlformats.org/officeDocument/2006/relationships/hyperlink" Target="https://twitter.com/jredrod82" TargetMode="External" /><Relationship Id="rId1253" Type="http://schemas.openxmlformats.org/officeDocument/2006/relationships/hyperlink" Target="https://twitter.com/jaemyers18" TargetMode="External" /><Relationship Id="rId1254" Type="http://schemas.openxmlformats.org/officeDocument/2006/relationships/hyperlink" Target="https://twitter.com/dawanahug" TargetMode="External" /><Relationship Id="rId1255" Type="http://schemas.openxmlformats.org/officeDocument/2006/relationships/hyperlink" Target="https://twitter.com/sunshine_831" TargetMode="External" /><Relationship Id="rId1256" Type="http://schemas.openxmlformats.org/officeDocument/2006/relationships/hyperlink" Target="https://twitter.com/jazizq" TargetMode="External" /><Relationship Id="rId1257" Type="http://schemas.openxmlformats.org/officeDocument/2006/relationships/hyperlink" Target="https://twitter.com/yaameaan" TargetMode="External" /><Relationship Id="rId1258" Type="http://schemas.openxmlformats.org/officeDocument/2006/relationships/hyperlink" Target="https://twitter.com/mightyduckz_" TargetMode="External" /><Relationship Id="rId1259" Type="http://schemas.openxmlformats.org/officeDocument/2006/relationships/hyperlink" Target="https://twitter.com/cam1ine" TargetMode="External" /><Relationship Id="rId1260" Type="http://schemas.openxmlformats.org/officeDocument/2006/relationships/hyperlink" Target="https://twitter.com/adoringlib" TargetMode="External" /><Relationship Id="rId1261" Type="http://schemas.openxmlformats.org/officeDocument/2006/relationships/hyperlink" Target="https://twitter.com/thiskg" TargetMode="External" /><Relationship Id="rId1262" Type="http://schemas.openxmlformats.org/officeDocument/2006/relationships/hyperlink" Target="https://twitter.com/shedonavan" TargetMode="External" /><Relationship Id="rId1263" Type="http://schemas.openxmlformats.org/officeDocument/2006/relationships/hyperlink" Target="https://twitter.com/natertaters59" TargetMode="External" /><Relationship Id="rId1264" Type="http://schemas.openxmlformats.org/officeDocument/2006/relationships/hyperlink" Target="https://twitter.com/hellcat7391" TargetMode="External" /><Relationship Id="rId1265" Type="http://schemas.openxmlformats.org/officeDocument/2006/relationships/hyperlink" Target="https://twitter.com/izzyy_n" TargetMode="External" /><Relationship Id="rId1266" Type="http://schemas.openxmlformats.org/officeDocument/2006/relationships/hyperlink" Target="https://twitter.com/rainbowlover25" TargetMode="External" /><Relationship Id="rId1267" Type="http://schemas.openxmlformats.org/officeDocument/2006/relationships/hyperlink" Target="https://twitter.com/topnotchc_" TargetMode="External" /><Relationship Id="rId1268" Type="http://schemas.openxmlformats.org/officeDocument/2006/relationships/hyperlink" Target="https://twitter.com/x0sunshine" TargetMode="External" /><Relationship Id="rId1269" Type="http://schemas.openxmlformats.org/officeDocument/2006/relationships/hyperlink" Target="https://twitter.com/lawyergal1908" TargetMode="External" /><Relationship Id="rId1270" Type="http://schemas.openxmlformats.org/officeDocument/2006/relationships/hyperlink" Target="https://twitter.com/jadajay79" TargetMode="External" /><Relationship Id="rId1271" Type="http://schemas.openxmlformats.org/officeDocument/2006/relationships/hyperlink" Target="https://twitter.com/somaya_reece" TargetMode="External" /><Relationship Id="rId1272" Type="http://schemas.openxmlformats.org/officeDocument/2006/relationships/hyperlink" Target="https://twitter.com/poshbash_" TargetMode="External" /><Relationship Id="rId1273" Type="http://schemas.openxmlformats.org/officeDocument/2006/relationships/hyperlink" Target="https://twitter.com/theupsidess" TargetMode="External" /><Relationship Id="rId1274" Type="http://schemas.openxmlformats.org/officeDocument/2006/relationships/hyperlink" Target="https://twitter.com/scottgruenwald" TargetMode="External" /><Relationship Id="rId1275" Type="http://schemas.openxmlformats.org/officeDocument/2006/relationships/hyperlink" Target="https://twitter.com/mr_218" TargetMode="External" /><Relationship Id="rId1276" Type="http://schemas.openxmlformats.org/officeDocument/2006/relationships/hyperlink" Target="https://twitter.com/jo2u" TargetMode="External" /><Relationship Id="rId1277" Type="http://schemas.openxmlformats.org/officeDocument/2006/relationships/hyperlink" Target="https://twitter.com/bangbangoregous" TargetMode="External" /><Relationship Id="rId1278" Type="http://schemas.openxmlformats.org/officeDocument/2006/relationships/hyperlink" Target="https://twitter.com/stephenfax" TargetMode="External" /><Relationship Id="rId1279" Type="http://schemas.openxmlformats.org/officeDocument/2006/relationships/hyperlink" Target="https://twitter.com/calderdalecol" TargetMode="External" /><Relationship Id="rId1280" Type="http://schemas.openxmlformats.org/officeDocument/2006/relationships/hyperlink" Target="https://twitter.com/inspiresfcentre" TargetMode="External" /><Relationship Id="rId1281" Type="http://schemas.openxmlformats.org/officeDocument/2006/relationships/hyperlink" Target="https://twitter.com/scottmurrell85" TargetMode="External" /><Relationship Id="rId1282" Type="http://schemas.openxmlformats.org/officeDocument/2006/relationships/hyperlink" Target="https://twitter.com/halifax_rlfc" TargetMode="External" /><Relationship Id="rId1283" Type="http://schemas.openxmlformats.org/officeDocument/2006/relationships/hyperlink" Target="https://twitter.com/pramodkadam6740" TargetMode="External" /><Relationship Id="rId1284" Type="http://schemas.openxmlformats.org/officeDocument/2006/relationships/hyperlink" Target="https://twitter.com/reecyru" TargetMode="External" /><Relationship Id="rId1285" Type="http://schemas.openxmlformats.org/officeDocument/2006/relationships/hyperlink" Target="https://twitter.com/caio_fellps" TargetMode="External" /><Relationship Id="rId1286" Type="http://schemas.openxmlformats.org/officeDocument/2006/relationships/hyperlink" Target="https://twitter.com/rebjefwill_j" TargetMode="External" /><Relationship Id="rId1287" Type="http://schemas.openxmlformats.org/officeDocument/2006/relationships/hyperlink" Target="https://twitter.com/bob007me" TargetMode="External" /><Relationship Id="rId1288" Type="http://schemas.openxmlformats.org/officeDocument/2006/relationships/hyperlink" Target="https://twitter.com/faux_naturale" TargetMode="External" /><Relationship Id="rId1289" Type="http://schemas.openxmlformats.org/officeDocument/2006/relationships/hyperlink" Target="https://twitter.com/bellaandthecity" TargetMode="External" /><Relationship Id="rId1290" Type="http://schemas.openxmlformats.org/officeDocument/2006/relationships/hyperlink" Target="https://twitter.com/ilikesnacks4" TargetMode="External" /><Relationship Id="rId1291" Type="http://schemas.openxmlformats.org/officeDocument/2006/relationships/hyperlink" Target="https://twitter.com/yo_datd_ray" TargetMode="External" /><Relationship Id="rId1292" Type="http://schemas.openxmlformats.org/officeDocument/2006/relationships/hyperlink" Target="https://twitter.com/hill_gonzz" TargetMode="External" /><Relationship Id="rId1293" Type="http://schemas.openxmlformats.org/officeDocument/2006/relationships/hyperlink" Target="https://twitter.com/kryztyna_de_vil" TargetMode="External" /><Relationship Id="rId1294" Type="http://schemas.openxmlformats.org/officeDocument/2006/relationships/hyperlink" Target="https://twitter.com/luvaries23" TargetMode="External" /><Relationship Id="rId1295" Type="http://schemas.openxmlformats.org/officeDocument/2006/relationships/hyperlink" Target="https://twitter.com/ibodyybitches" TargetMode="External" /><Relationship Id="rId1296" Type="http://schemas.openxmlformats.org/officeDocument/2006/relationships/hyperlink" Target="https://twitter.com/memej99" TargetMode="External" /><Relationship Id="rId1297" Type="http://schemas.openxmlformats.org/officeDocument/2006/relationships/hyperlink" Target="https://twitter.com/soap_hub" TargetMode="External" /><Relationship Id="rId1298" Type="http://schemas.openxmlformats.org/officeDocument/2006/relationships/hyperlink" Target="https://twitter.com/mrbpatkins" TargetMode="External" /><Relationship Id="rId1299" Type="http://schemas.openxmlformats.org/officeDocument/2006/relationships/hyperlink" Target="https://twitter.com/carahunterbooks" TargetMode="External" /><Relationship Id="rId1300" Type="http://schemas.openxmlformats.org/officeDocument/2006/relationships/hyperlink" Target="https://twitter.com/northeastadvgrl" TargetMode="External" /><Relationship Id="rId1301" Type="http://schemas.openxmlformats.org/officeDocument/2006/relationships/hyperlink" Target="https://twitter.com/jennife11698819" TargetMode="External" /><Relationship Id="rId1302" Type="http://schemas.openxmlformats.org/officeDocument/2006/relationships/hyperlink" Target="https://twitter.com/zada_chavez2" TargetMode="External" /><Relationship Id="rId1303" Type="http://schemas.openxmlformats.org/officeDocument/2006/relationships/hyperlink" Target="https://twitter.com/love_ya306" TargetMode="External" /><Relationship Id="rId1304" Type="http://schemas.openxmlformats.org/officeDocument/2006/relationships/hyperlink" Target="https://twitter.com/bonganigiraffe" TargetMode="External" /><Relationship Id="rId1305" Type="http://schemas.openxmlformats.org/officeDocument/2006/relationships/hyperlink" Target="https://twitter.com/asianclock" TargetMode="External" /><Relationship Id="rId1306" Type="http://schemas.openxmlformats.org/officeDocument/2006/relationships/hyperlink" Target="https://twitter.com/dwarteee" TargetMode="External" /><Relationship Id="rId1307" Type="http://schemas.openxmlformats.org/officeDocument/2006/relationships/hyperlink" Target="https://twitter.com/lifeisbellarke" TargetMode="External" /><Relationship Id="rId1308" Type="http://schemas.openxmlformats.org/officeDocument/2006/relationships/hyperlink" Target="https://twitter.com/jasmnsnt" TargetMode="External" /><Relationship Id="rId1309" Type="http://schemas.openxmlformats.org/officeDocument/2006/relationships/hyperlink" Target="https://twitter.com/joannesconcerts" TargetMode="External" /><Relationship Id="rId1310" Type="http://schemas.openxmlformats.org/officeDocument/2006/relationships/hyperlink" Target="https://twitter.com/spivey_90" TargetMode="External" /><Relationship Id="rId1311" Type="http://schemas.openxmlformats.org/officeDocument/2006/relationships/hyperlink" Target="https://twitter.com/twiggy_slim" TargetMode="External" /><Relationship Id="rId1312" Type="http://schemas.openxmlformats.org/officeDocument/2006/relationships/hyperlink" Target="https://twitter.com/sf_jenn" TargetMode="External" /><Relationship Id="rId1313" Type="http://schemas.openxmlformats.org/officeDocument/2006/relationships/hyperlink" Target="https://twitter.com/dmbkspc" TargetMode="External" /><Relationship Id="rId1314" Type="http://schemas.openxmlformats.org/officeDocument/2006/relationships/hyperlink" Target="https://twitter.com/rbiddle1" TargetMode="External" /><Relationship Id="rId1315" Type="http://schemas.openxmlformats.org/officeDocument/2006/relationships/hyperlink" Target="https://twitter.com/janetjackson" TargetMode="External" /><Relationship Id="rId1316" Type="http://schemas.openxmlformats.org/officeDocument/2006/relationships/hyperlink" Target="https://twitter.com/lisalisall77" TargetMode="External" /><Relationship Id="rId1317" Type="http://schemas.openxmlformats.org/officeDocument/2006/relationships/hyperlink" Target="https://twitter.com/thedeans_list" TargetMode="External" /><Relationship Id="rId1318" Type="http://schemas.openxmlformats.org/officeDocument/2006/relationships/hyperlink" Target="https://twitter.com/mandapandaaf" TargetMode="External" /><Relationship Id="rId1319" Type="http://schemas.openxmlformats.org/officeDocument/2006/relationships/hyperlink" Target="https://twitter.com/thedauntingnerd" TargetMode="External" /><Relationship Id="rId1320" Type="http://schemas.openxmlformats.org/officeDocument/2006/relationships/hyperlink" Target="https://twitter.com/sophiiacamii" TargetMode="External" /><Relationship Id="rId1321" Type="http://schemas.openxmlformats.org/officeDocument/2006/relationships/hyperlink" Target="https://twitter.com/obeyamadeus" TargetMode="External" /><Relationship Id="rId1322" Type="http://schemas.openxmlformats.org/officeDocument/2006/relationships/hyperlink" Target="https://twitter.com/leesalove" TargetMode="External" /><Relationship Id="rId1323" Type="http://schemas.openxmlformats.org/officeDocument/2006/relationships/hyperlink" Target="https://twitter.com/dancinggsw" TargetMode="External" /><Relationship Id="rId1324" Type="http://schemas.openxmlformats.org/officeDocument/2006/relationships/hyperlink" Target="https://twitter.com/heavenlynurse18" TargetMode="External" /><Relationship Id="rId1325" Type="http://schemas.openxmlformats.org/officeDocument/2006/relationships/hyperlink" Target="https://twitter.com/allhailnaki" TargetMode="External" /><Relationship Id="rId1326" Type="http://schemas.openxmlformats.org/officeDocument/2006/relationships/hyperlink" Target="https://twitter.com/controlcabeiio" TargetMode="External" /><Relationship Id="rId1327" Type="http://schemas.openxmlformats.org/officeDocument/2006/relationships/hyperlink" Target="https://twitter.com/whyme8488" TargetMode="External" /><Relationship Id="rId1328" Type="http://schemas.openxmlformats.org/officeDocument/2006/relationships/hyperlink" Target="https://twitter.com/itsjohnnydee" TargetMode="External" /><Relationship Id="rId1329" Type="http://schemas.openxmlformats.org/officeDocument/2006/relationships/hyperlink" Target="https://twitter.com/topnotchlady06" TargetMode="External" /><Relationship Id="rId1330" Type="http://schemas.openxmlformats.org/officeDocument/2006/relationships/hyperlink" Target="https://twitter.com/nnaynattirb" TargetMode="External" /><Relationship Id="rId1331" Type="http://schemas.openxmlformats.org/officeDocument/2006/relationships/hyperlink" Target="https://twitter.com/torilovesyoouu" TargetMode="External" /><Relationship Id="rId1332" Type="http://schemas.openxmlformats.org/officeDocument/2006/relationships/hyperlink" Target="https://twitter.com/goochambers" TargetMode="External" /><Relationship Id="rId1333" Type="http://schemas.openxmlformats.org/officeDocument/2006/relationships/hyperlink" Target="https://twitter.com/kissmydopexoxo" TargetMode="External" /><Relationship Id="rId1334" Type="http://schemas.openxmlformats.org/officeDocument/2006/relationships/hyperlink" Target="https://twitter.com/lovin_lamyrah" TargetMode="External" /><Relationship Id="rId1335" Type="http://schemas.openxmlformats.org/officeDocument/2006/relationships/hyperlink" Target="https://twitter.com/tv2488" TargetMode="External" /><Relationship Id="rId1336" Type="http://schemas.openxmlformats.org/officeDocument/2006/relationships/hyperlink" Target="https://twitter.com/iamkingbeech" TargetMode="External" /><Relationship Id="rId1337" Type="http://schemas.openxmlformats.org/officeDocument/2006/relationships/hyperlink" Target="https://twitter.com/_petagayle" TargetMode="External" /><Relationship Id="rId1338" Type="http://schemas.openxmlformats.org/officeDocument/2006/relationships/hyperlink" Target="https://twitter.com/markusfreemanus" TargetMode="External" /><Relationship Id="rId1339" Type="http://schemas.openxmlformats.org/officeDocument/2006/relationships/hyperlink" Target="https://twitter.com/xtinfreemanus" TargetMode="External" /><Relationship Id="rId1340" Type="http://schemas.openxmlformats.org/officeDocument/2006/relationships/hyperlink" Target="https://twitter.com/zazabethmeow" TargetMode="External" /><Relationship Id="rId1341" Type="http://schemas.openxmlformats.org/officeDocument/2006/relationships/hyperlink" Target="https://twitter.com/itsfessy" TargetMode="External" /><Relationship Id="rId1342" Type="http://schemas.openxmlformats.org/officeDocument/2006/relationships/hyperlink" Target="https://twitter.com/joeyjoisey" TargetMode="External" /><Relationship Id="rId1343" Type="http://schemas.openxmlformats.org/officeDocument/2006/relationships/hyperlink" Target="https://twitter.com/indyanna63" TargetMode="External" /><Relationship Id="rId1344" Type="http://schemas.openxmlformats.org/officeDocument/2006/relationships/hyperlink" Target="https://twitter.com/jeasusan" TargetMode="External" /><Relationship Id="rId1345" Type="http://schemas.openxmlformats.org/officeDocument/2006/relationships/hyperlink" Target="https://twitter.com/realchrised" TargetMode="External" /><Relationship Id="rId1346" Type="http://schemas.openxmlformats.org/officeDocument/2006/relationships/hyperlink" Target="https://twitter.com/starmediaguy" TargetMode="External" /><Relationship Id="rId1347" Type="http://schemas.openxmlformats.org/officeDocument/2006/relationships/hyperlink" Target="https://twitter.com/ts1989isqueen" TargetMode="External" /><Relationship Id="rId1348" Type="http://schemas.openxmlformats.org/officeDocument/2006/relationships/hyperlink" Target="https://twitter.com/bellamyybreak" TargetMode="External" /><Relationship Id="rId1349" Type="http://schemas.openxmlformats.org/officeDocument/2006/relationships/hyperlink" Target="https://twitter.com/sandeekim" TargetMode="External" /><Relationship Id="rId1350" Type="http://schemas.openxmlformats.org/officeDocument/2006/relationships/hyperlink" Target="https://twitter.com/risboyrock" TargetMode="External" /><Relationship Id="rId1351" Type="http://schemas.openxmlformats.org/officeDocument/2006/relationships/hyperlink" Target="https://twitter.com/relkay" TargetMode="External" /><Relationship Id="rId1352" Type="http://schemas.openxmlformats.org/officeDocument/2006/relationships/hyperlink" Target="https://twitter.com/mollybofficial" TargetMode="External" /><Relationship Id="rId1353" Type="http://schemas.openxmlformats.org/officeDocument/2006/relationships/hyperlink" Target="https://twitter.com/heystephen7" TargetMode="External" /><Relationship Id="rId1354" Type="http://schemas.openxmlformats.org/officeDocument/2006/relationships/hyperlink" Target="https://twitter.com/surroundvision" TargetMode="External" /><Relationship Id="rId1355" Type="http://schemas.openxmlformats.org/officeDocument/2006/relationships/hyperlink" Target="https://twitter.com/sierraismistx" TargetMode="External" /><Relationship Id="rId1356" Type="http://schemas.openxmlformats.org/officeDocument/2006/relationships/hyperlink" Target="https://twitter.com/heartofhannah1" TargetMode="External" /><Relationship Id="rId1357" Type="http://schemas.openxmlformats.org/officeDocument/2006/relationships/hyperlink" Target="https://twitter.com/peacelovechai" TargetMode="External" /><Relationship Id="rId1358" Type="http://schemas.openxmlformats.org/officeDocument/2006/relationships/hyperlink" Target="https://twitter.com/slishaacott18" TargetMode="External" /><Relationship Id="rId1359" Type="http://schemas.openxmlformats.org/officeDocument/2006/relationships/hyperlink" Target="https://twitter.com/rachellebeaudoi" TargetMode="External" /><Relationship Id="rId1360" Type="http://schemas.openxmlformats.org/officeDocument/2006/relationships/hyperlink" Target="https://twitter.com/alexandrapark1" TargetMode="External" /><Relationship Id="rId1361" Type="http://schemas.openxmlformats.org/officeDocument/2006/relationships/hyperlink" Target="https://twitter.com/marleighbadass" TargetMode="External" /><Relationship Id="rId1362" Type="http://schemas.openxmlformats.org/officeDocument/2006/relationships/hyperlink" Target="https://twitter.com/kyledoesntswim" TargetMode="External" /><Relationship Id="rId1363" Type="http://schemas.openxmlformats.org/officeDocument/2006/relationships/hyperlink" Target="https://twitter.com/purgatoryarcheo" TargetMode="External" /><Relationship Id="rId1364" Type="http://schemas.openxmlformats.org/officeDocument/2006/relationships/hyperlink" Target="https://twitter.com/mrandamiller517" TargetMode="External" /><Relationship Id="rId1365" Type="http://schemas.openxmlformats.org/officeDocument/2006/relationships/hyperlink" Target="https://twitter.com/twonoseringcait" TargetMode="External" /><Relationship Id="rId1366" Type="http://schemas.openxmlformats.org/officeDocument/2006/relationships/hyperlink" Target="https://twitter.com/_dulceeangel" TargetMode="External" /><Relationship Id="rId1367" Type="http://schemas.openxmlformats.org/officeDocument/2006/relationships/hyperlink" Target="https://twitter.com/leanaholicmia" TargetMode="External" /><Relationship Id="rId1368" Type="http://schemas.openxmlformats.org/officeDocument/2006/relationships/hyperlink" Target="https://twitter.com/brufff22" TargetMode="External" /><Relationship Id="rId1369" Type="http://schemas.openxmlformats.org/officeDocument/2006/relationships/hyperlink" Target="https://twitter.com/_hebrewbarbie" TargetMode="External" /><Relationship Id="rId1370" Type="http://schemas.openxmlformats.org/officeDocument/2006/relationships/hyperlink" Target="https://twitter.com/binayshahu" TargetMode="External" /><Relationship Id="rId1371" Type="http://schemas.openxmlformats.org/officeDocument/2006/relationships/hyperlink" Target="https://twitter.com/spicygrandmaa" TargetMode="External" /><Relationship Id="rId1372" Type="http://schemas.openxmlformats.org/officeDocument/2006/relationships/hyperlink" Target="https://twitter.com/lishaaleeanne_" TargetMode="External" /><Relationship Id="rId1373" Type="http://schemas.openxmlformats.org/officeDocument/2006/relationships/hyperlink" Target="https://twitter.com/carisadcorona" TargetMode="External" /><Relationship Id="rId1374" Type="http://schemas.openxmlformats.org/officeDocument/2006/relationships/hyperlink" Target="https://twitter.com/jazmynsymone" TargetMode="External" /><Relationship Id="rId1375" Type="http://schemas.openxmlformats.org/officeDocument/2006/relationships/hyperlink" Target="https://twitter.com/marieaitweets" TargetMode="External" /><Relationship Id="rId1376" Type="http://schemas.openxmlformats.org/officeDocument/2006/relationships/hyperlink" Target="https://twitter.com/pianoarianabieb" TargetMode="External" /><Relationship Id="rId1377" Type="http://schemas.openxmlformats.org/officeDocument/2006/relationships/hyperlink" Target="https://twitter.com/106th" TargetMode="External" /><Relationship Id="rId1378" Type="http://schemas.openxmlformats.org/officeDocument/2006/relationships/hyperlink" Target="https://twitter.com/ohheydj" TargetMode="External" /><Relationship Id="rId1379" Type="http://schemas.openxmlformats.org/officeDocument/2006/relationships/hyperlink" Target="https://twitter.com/burn1central" TargetMode="External" /><Relationship Id="rId1380" Type="http://schemas.openxmlformats.org/officeDocument/2006/relationships/hyperlink" Target="https://twitter.com/rachel_dagen" TargetMode="External" /><Relationship Id="rId1381" Type="http://schemas.openxmlformats.org/officeDocument/2006/relationships/hyperlink" Target="https://twitter.com/stevegarreanjr" TargetMode="External" /><Relationship Id="rId1382" Type="http://schemas.openxmlformats.org/officeDocument/2006/relationships/hyperlink" Target="https://twitter.com/jofordccc" TargetMode="External" /><Relationship Id="rId1383" Type="http://schemas.openxmlformats.org/officeDocument/2006/relationships/hyperlink" Target="https://twitter.com/noepattycakes" TargetMode="External" /><Relationship Id="rId1384" Type="http://schemas.openxmlformats.org/officeDocument/2006/relationships/hyperlink" Target="https://twitter.com/bhattnaturally1" TargetMode="External" /><Relationship Id="rId1385" Type="http://schemas.openxmlformats.org/officeDocument/2006/relationships/hyperlink" Target="https://twitter.com/mauriellefox2" TargetMode="External" /><Relationship Id="rId1386" Type="http://schemas.openxmlformats.org/officeDocument/2006/relationships/hyperlink" Target="https://twitter.com/tshawntrusst" TargetMode="External" /><Relationship Id="rId1387" Type="http://schemas.openxmlformats.org/officeDocument/2006/relationships/hyperlink" Target="https://twitter.com/astrmrtn" TargetMode="External" /><Relationship Id="rId1388" Type="http://schemas.openxmlformats.org/officeDocument/2006/relationships/hyperlink" Target="https://twitter.com/lexxpettis" TargetMode="External" /><Relationship Id="rId1389" Type="http://schemas.openxmlformats.org/officeDocument/2006/relationships/hyperlink" Target="https://twitter.com/stevieg_1967" TargetMode="External" /><Relationship Id="rId1390" Type="http://schemas.openxmlformats.org/officeDocument/2006/relationships/hyperlink" Target="https://twitter.com/hall_nhs" TargetMode="External" /><Relationship Id="rId1391" Type="http://schemas.openxmlformats.org/officeDocument/2006/relationships/hyperlink" Target="https://twitter.com/goldstone_tony" TargetMode="External" /><Relationship Id="rId1392" Type="http://schemas.openxmlformats.org/officeDocument/2006/relationships/hyperlink" Target="https://twitter.com/nhs_pensions" TargetMode="External" /><Relationship Id="rId1393" Type="http://schemas.openxmlformats.org/officeDocument/2006/relationships/hyperlink" Target="https://twitter.com/arsttar" TargetMode="External" /><Relationship Id="rId1394" Type="http://schemas.openxmlformats.org/officeDocument/2006/relationships/hyperlink" Target="https://twitter.com/cuntosaur" TargetMode="External" /><Relationship Id="rId1395" Type="http://schemas.openxmlformats.org/officeDocument/2006/relationships/hyperlink" Target="https://twitter.com/x_alexiaaa_x" TargetMode="External" /><Relationship Id="rId1396" Type="http://schemas.openxmlformats.org/officeDocument/2006/relationships/hyperlink" Target="https://twitter.com/molinskidan" TargetMode="External" /><Relationship Id="rId1397" Type="http://schemas.openxmlformats.org/officeDocument/2006/relationships/hyperlink" Target="https://twitter.com/hesreadt" TargetMode="External" /><Relationship Id="rId1398" Type="http://schemas.openxmlformats.org/officeDocument/2006/relationships/hyperlink" Target="https://twitter.com/icyjuju" TargetMode="External" /><Relationship Id="rId1399" Type="http://schemas.openxmlformats.org/officeDocument/2006/relationships/hyperlink" Target="https://twitter.com/beinseries" TargetMode="External" /><Relationship Id="rId1400" Type="http://schemas.openxmlformats.org/officeDocument/2006/relationships/hyperlink" Target="https://twitter.com/applegirl125" TargetMode="External" /><Relationship Id="rId1401" Type="http://schemas.openxmlformats.org/officeDocument/2006/relationships/hyperlink" Target="https://twitter.com/iam_wynona" TargetMode="External" /><Relationship Id="rId1402" Type="http://schemas.openxmlformats.org/officeDocument/2006/relationships/hyperlink" Target="https://twitter.com/cymiller14" TargetMode="External" /><Relationship Id="rId1403" Type="http://schemas.openxmlformats.org/officeDocument/2006/relationships/hyperlink" Target="https://twitter.com/piperitafrancy" TargetMode="External" /><Relationship Id="rId1404" Type="http://schemas.openxmlformats.org/officeDocument/2006/relationships/hyperlink" Target="https://twitter.com/ozobsession9586" TargetMode="External" /><Relationship Id="rId1405" Type="http://schemas.openxmlformats.org/officeDocument/2006/relationships/hyperlink" Target="https://twitter.com/van_hey1" TargetMode="External" /><Relationship Id="rId1406" Type="http://schemas.openxmlformats.org/officeDocument/2006/relationships/hyperlink" Target="https://twitter.com/cspan" TargetMode="External" /><Relationship Id="rId1407" Type="http://schemas.openxmlformats.org/officeDocument/2006/relationships/hyperlink" Target="https://twitter.com/coolhandlukette" TargetMode="External" /><Relationship Id="rId1408" Type="http://schemas.openxmlformats.org/officeDocument/2006/relationships/hyperlink" Target="https://twitter.com/tvwatchtower" TargetMode="External" /><Relationship Id="rId1409" Type="http://schemas.openxmlformats.org/officeDocument/2006/relationships/hyperlink" Target="https://twitter.com/lipprint_" TargetMode="External" /><Relationship Id="rId1410" Type="http://schemas.openxmlformats.org/officeDocument/2006/relationships/hyperlink" Target="https://twitter.com/upd8fromrinz" TargetMode="External" /><Relationship Id="rId1411" Type="http://schemas.openxmlformats.org/officeDocument/2006/relationships/hyperlink" Target="https://twitter.com/nickimicheaux" TargetMode="External" /><Relationship Id="rId1412" Type="http://schemas.openxmlformats.org/officeDocument/2006/relationships/hyperlink" Target="https://twitter.com/jaxzyx" TargetMode="External" /><Relationship Id="rId1413" Type="http://schemas.openxmlformats.org/officeDocument/2006/relationships/hyperlink" Target="https://twitter.com/yammer79" TargetMode="External" /><Relationship Id="rId1414" Type="http://schemas.openxmlformats.org/officeDocument/2006/relationships/hyperlink" Target="https://twitter.com/wineandvicodin" TargetMode="External" /><Relationship Id="rId1415" Type="http://schemas.openxmlformats.org/officeDocument/2006/relationships/hyperlink" Target="https://twitter.com/purplesp31" TargetMode="External" /><Relationship Id="rId1416" Type="http://schemas.openxmlformats.org/officeDocument/2006/relationships/hyperlink" Target="https://twitter.com/jahnaezha2" TargetMode="External" /><Relationship Id="rId1417" Type="http://schemas.openxmlformats.org/officeDocument/2006/relationships/comments" Target="../comments2.xml" /><Relationship Id="rId1418" Type="http://schemas.openxmlformats.org/officeDocument/2006/relationships/vmlDrawing" Target="../drawings/vmlDrawing2.vml" /><Relationship Id="rId1419" Type="http://schemas.openxmlformats.org/officeDocument/2006/relationships/table" Target="../tables/table2.xml" /><Relationship Id="rId142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go.cwtv.com/ITDtw" TargetMode="External" /><Relationship Id="rId2" Type="http://schemas.openxmlformats.org/officeDocument/2006/relationships/hyperlink" Target="https://soundcloud.com/atarijones/02-in-the-dark" TargetMode="External" /><Relationship Id="rId3" Type="http://schemas.openxmlformats.org/officeDocument/2006/relationships/hyperlink" Target="http://smarturl.it/Camila_DSPs#9D" TargetMode="External" /><Relationship Id="rId4" Type="http://schemas.openxmlformats.org/officeDocument/2006/relationships/hyperlink" Target="http://wrld.bg/60zo30nx3Tg" TargetMode="External" /><Relationship Id="rId5" Type="http://schemas.openxmlformats.org/officeDocument/2006/relationships/hyperlink" Target="http://mirandaleeoakley.com/" TargetMode="External" /><Relationship Id="rId6" Type="http://schemas.openxmlformats.org/officeDocument/2006/relationships/hyperlink" Target="https://tvline.com/2019/05/23/in-the-dark-renewed-season-2-perry-mattfeld-interview/" TargetMode="External" /><Relationship Id="rId7" Type="http://schemas.openxmlformats.org/officeDocument/2006/relationships/hyperlink" Target="https://www.foxnews.com/tech/peter-thiel-says-fbi-cia-should-investigate-if-chinese-intelligence-infiltrated-google-report" TargetMode="External" /><Relationship Id="rId8" Type="http://schemas.openxmlformats.org/officeDocument/2006/relationships/hyperlink" Target="https://tvtime.com/r/16qXk" TargetMode="External" /><Relationship Id="rId9" Type="http://schemas.openxmlformats.org/officeDocument/2006/relationships/hyperlink" Target="https://www.zerohedge.com/news/2019-07-14/sweden-war" TargetMode="External" /><Relationship Id="rId10" Type="http://schemas.openxmlformats.org/officeDocument/2006/relationships/hyperlink" Target="https://twitter.com/burn1central/status/1150179351431979009" TargetMode="External" /><Relationship Id="rId11" Type="http://schemas.openxmlformats.org/officeDocument/2006/relationships/table" Target="../tables/table11.xml" /><Relationship Id="rId12" Type="http://schemas.openxmlformats.org/officeDocument/2006/relationships/table" Target="../tables/table12.xml" /><Relationship Id="rId13" Type="http://schemas.openxmlformats.org/officeDocument/2006/relationships/table" Target="../tables/table13.xml" /><Relationship Id="rId14" Type="http://schemas.openxmlformats.org/officeDocument/2006/relationships/table" Target="../tables/table14.xml" /><Relationship Id="rId15" Type="http://schemas.openxmlformats.org/officeDocument/2006/relationships/table" Target="../tables/table15.xml" /><Relationship Id="rId16" Type="http://schemas.openxmlformats.org/officeDocument/2006/relationships/table" Target="../tables/table16.xml" /><Relationship Id="rId17" Type="http://schemas.openxmlformats.org/officeDocument/2006/relationships/table" Target="../tables/table17.xml" /><Relationship Id="rId1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D572"/>
  <sheetViews>
    <sheetView workbookViewId="0" topLeftCell="A1">
      <pane xSplit="2" ySplit="2" topLeftCell="L504" activePane="bottomRight" state="frozen"/>
      <selection pane="topRight" activeCell="C1" sqref="C1"/>
      <selection pane="bottomLeft" activeCell="A3" sqref="A3"/>
      <selection pane="bottomRight" activeCell="A2" sqref="A2:BD2"/>
    </sheetView>
  </sheetViews>
  <sheetFormatPr defaultColWidth="9.140625" defaultRowHeight="15"/>
  <cols>
    <col min="1" max="2" width="10.421875" style="1" customWidth="1"/>
    <col min="3" max="3" width="7.8515625" style="3" bestFit="1" customWidth="1"/>
    <col min="4" max="4" width="8.7109375" style="2" bestFit="1" customWidth="1"/>
    <col min="5" max="5" width="7.7109375" style="2" bestFit="1" customWidth="1"/>
    <col min="6" max="6" width="9.8515625" style="2" bestFit="1" customWidth="1"/>
    <col min="7" max="7" width="11.00390625" style="3" bestFit="1" customWidth="1"/>
    <col min="8" max="8" width="8.00390625" style="1" bestFit="1" customWidth="1"/>
    <col min="9" max="9" width="12.28125" style="3" bestFit="1" customWidth="1"/>
    <col min="10" max="10" width="12.421875" style="3" bestFit="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6" width="11.140625" style="0" bestFit="1" customWidth="1"/>
  </cols>
  <sheetData>
    <row r="1" spans="3:14" ht="15">
      <c r="C1" s="16" t="s">
        <v>39</v>
      </c>
      <c r="D1" s="17"/>
      <c r="E1" s="17"/>
      <c r="F1" s="17"/>
      <c r="G1" s="16"/>
      <c r="H1" s="14" t="s">
        <v>43</v>
      </c>
      <c r="I1" s="50"/>
      <c r="J1" s="50"/>
      <c r="K1" s="33" t="s">
        <v>42</v>
      </c>
      <c r="L1" s="18" t="s">
        <v>40</v>
      </c>
      <c r="M1" s="18"/>
      <c r="N1" s="15" t="s">
        <v>41</v>
      </c>
    </row>
    <row r="2" spans="1:5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176</v>
      </c>
      <c r="P2" s="13" t="s">
        <v>177</v>
      </c>
      <c r="Q2" s="13" t="s">
        <v>178</v>
      </c>
      <c r="R2" s="13" t="s">
        <v>179</v>
      </c>
      <c r="S2" s="13" t="s">
        <v>180</v>
      </c>
      <c r="T2" s="13" t="s">
        <v>181</v>
      </c>
      <c r="U2" s="13" t="s">
        <v>182</v>
      </c>
      <c r="V2" s="13" t="s">
        <v>183</v>
      </c>
      <c r="W2" s="13" t="s">
        <v>184</v>
      </c>
      <c r="X2" s="13" t="s">
        <v>185</v>
      </c>
      <c r="Y2" s="13" t="s">
        <v>186</v>
      </c>
      <c r="Z2" s="13" t="s">
        <v>187</v>
      </c>
      <c r="AA2" s="13" t="s">
        <v>188</v>
      </c>
      <c r="AB2" s="13" t="s">
        <v>189</v>
      </c>
      <c r="AC2" s="13" t="s">
        <v>190</v>
      </c>
      <c r="AD2" s="13" t="s">
        <v>191</v>
      </c>
      <c r="AE2" s="13" t="s">
        <v>192</v>
      </c>
      <c r="AF2" s="13" t="s">
        <v>193</v>
      </c>
      <c r="AG2" s="13" t="s">
        <v>194</v>
      </c>
      <c r="AH2" s="13" t="s">
        <v>195</v>
      </c>
      <c r="AI2" s="13" t="s">
        <v>196</v>
      </c>
      <c r="AJ2" s="13" t="s">
        <v>197</v>
      </c>
      <c r="AK2" s="13" t="s">
        <v>198</v>
      </c>
      <c r="AL2" s="13" t="s">
        <v>199</v>
      </c>
      <c r="AM2" s="13" t="s">
        <v>200</v>
      </c>
      <c r="AN2" s="13" t="s">
        <v>201</v>
      </c>
      <c r="AO2" s="13" t="s">
        <v>202</v>
      </c>
      <c r="AP2" s="13" t="s">
        <v>203</v>
      </c>
      <c r="AQ2" s="13" t="s">
        <v>204</v>
      </c>
      <c r="AR2" s="13" t="s">
        <v>205</v>
      </c>
      <c r="AS2" s="13" t="s">
        <v>206</v>
      </c>
      <c r="AT2" s="13" t="s">
        <v>207</v>
      </c>
      <c r="AU2" s="13" t="s">
        <v>208</v>
      </c>
      <c r="AV2" s="13" t="s">
        <v>209</v>
      </c>
      <c r="AW2" s="13" t="s">
        <v>210</v>
      </c>
      <c r="AX2" s="13" t="s">
        <v>211</v>
      </c>
      <c r="AY2" s="13" t="s">
        <v>212</v>
      </c>
      <c r="AZ2" s="13" t="s">
        <v>213</v>
      </c>
      <c r="BA2" s="13" t="s">
        <v>214</v>
      </c>
      <c r="BB2" s="13" t="s">
        <v>215</v>
      </c>
      <c r="BC2" s="13" t="s">
        <v>5820</v>
      </c>
      <c r="BD2" s="13" t="s">
        <v>5821</v>
      </c>
    </row>
    <row r="3" spans="1:56" ht="15" customHeight="1">
      <c r="A3" s="64" t="s">
        <v>216</v>
      </c>
      <c r="B3" s="64" t="s">
        <v>216</v>
      </c>
      <c r="C3" s="65"/>
      <c r="D3" s="66"/>
      <c r="E3" s="67"/>
      <c r="F3" s="68"/>
      <c r="G3" s="65"/>
      <c r="H3" s="69"/>
      <c r="I3" s="70"/>
      <c r="J3" s="70"/>
      <c r="K3" s="34" t="s">
        <v>65</v>
      </c>
      <c r="L3" s="71">
        <v>3</v>
      </c>
      <c r="M3" s="71"/>
      <c r="N3" s="72"/>
      <c r="O3" s="78" t="s">
        <v>178</v>
      </c>
      <c r="P3" s="80">
        <v>43658.15793981482</v>
      </c>
      <c r="Q3" s="78" t="s">
        <v>563</v>
      </c>
      <c r="R3" s="78"/>
      <c r="S3" s="78"/>
      <c r="T3" s="78" t="s">
        <v>1048</v>
      </c>
      <c r="U3" s="78"/>
      <c r="V3" s="83" t="s">
        <v>1170</v>
      </c>
      <c r="W3" s="80">
        <v>43658.15793981482</v>
      </c>
      <c r="X3" s="84">
        <v>43658</v>
      </c>
      <c r="Y3" s="86" t="s">
        <v>1423</v>
      </c>
      <c r="Z3" s="83" t="s">
        <v>1941</v>
      </c>
      <c r="AA3" s="78"/>
      <c r="AB3" s="78"/>
      <c r="AC3" s="86" t="s">
        <v>2458</v>
      </c>
      <c r="AD3" s="78"/>
      <c r="AE3" s="78" t="b">
        <v>0</v>
      </c>
      <c r="AF3" s="78">
        <v>1</v>
      </c>
      <c r="AG3" s="86" t="s">
        <v>2991</v>
      </c>
      <c r="AH3" s="78" t="b">
        <v>0</v>
      </c>
      <c r="AI3" s="78" t="s">
        <v>3019</v>
      </c>
      <c r="AJ3" s="78"/>
      <c r="AK3" s="86" t="s">
        <v>2991</v>
      </c>
      <c r="AL3" s="78" t="b">
        <v>0</v>
      </c>
      <c r="AM3" s="78">
        <v>0</v>
      </c>
      <c r="AN3" s="86" t="s">
        <v>2991</v>
      </c>
      <c r="AO3" s="78" t="s">
        <v>3036</v>
      </c>
      <c r="AP3" s="78" t="b">
        <v>0</v>
      </c>
      <c r="AQ3" s="86" t="s">
        <v>2458</v>
      </c>
      <c r="AR3" s="78" t="s">
        <v>178</v>
      </c>
      <c r="AS3" s="78">
        <v>0</v>
      </c>
      <c r="AT3" s="78">
        <v>0</v>
      </c>
      <c r="AU3" s="78"/>
      <c r="AV3" s="78"/>
      <c r="AW3" s="78"/>
      <c r="AX3" s="78"/>
      <c r="AY3" s="78"/>
      <c r="AZ3" s="78"/>
      <c r="BA3" s="78"/>
      <c r="BB3" s="78"/>
      <c r="BC3" s="78" t="str">
        <f>REPLACE(INDEX(GroupVertices[Group],MATCH(Edges[[#This Row],[Vertex 1]],GroupVertices[Vertex],0)),1,1,"")</f>
        <v>41</v>
      </c>
      <c r="BD3" s="78" t="str">
        <f>REPLACE(INDEX(GroupVertices[Group],MATCH(Edges[[#This Row],[Vertex 2]],GroupVertices[Vertex],0)),1,1,"")</f>
        <v>41</v>
      </c>
    </row>
    <row r="4" spans="1:56" ht="15" customHeight="1">
      <c r="A4" s="64" t="s">
        <v>217</v>
      </c>
      <c r="B4" s="64" t="s">
        <v>521</v>
      </c>
      <c r="C4" s="65"/>
      <c r="D4" s="66"/>
      <c r="E4" s="67"/>
      <c r="F4" s="68"/>
      <c r="G4" s="65"/>
      <c r="H4" s="69"/>
      <c r="I4" s="70"/>
      <c r="J4" s="70"/>
      <c r="K4" s="34" t="s">
        <v>65</v>
      </c>
      <c r="L4" s="77">
        <v>4</v>
      </c>
      <c r="M4" s="77"/>
      <c r="N4" s="72"/>
      <c r="O4" s="79" t="s">
        <v>560</v>
      </c>
      <c r="P4" s="81">
        <v>43658.16663194444</v>
      </c>
      <c r="Q4" s="79" t="s">
        <v>564</v>
      </c>
      <c r="R4" s="79"/>
      <c r="S4" s="79"/>
      <c r="T4" s="79" t="s">
        <v>1048</v>
      </c>
      <c r="U4" s="79"/>
      <c r="V4" s="82" t="s">
        <v>1171</v>
      </c>
      <c r="W4" s="81">
        <v>43658.16663194444</v>
      </c>
      <c r="X4" s="85">
        <v>43658</v>
      </c>
      <c r="Y4" s="87" t="s">
        <v>1424</v>
      </c>
      <c r="Z4" s="82" t="s">
        <v>1942</v>
      </c>
      <c r="AA4" s="79"/>
      <c r="AB4" s="79"/>
      <c r="AC4" s="87" t="s">
        <v>2459</v>
      </c>
      <c r="AD4" s="79"/>
      <c r="AE4" s="79" t="b">
        <v>0</v>
      </c>
      <c r="AF4" s="79">
        <v>1</v>
      </c>
      <c r="AG4" s="87" t="s">
        <v>2992</v>
      </c>
      <c r="AH4" s="79" t="b">
        <v>0</v>
      </c>
      <c r="AI4" s="79" t="s">
        <v>3019</v>
      </c>
      <c r="AJ4" s="79"/>
      <c r="AK4" s="87" t="s">
        <v>2991</v>
      </c>
      <c r="AL4" s="79" t="b">
        <v>0</v>
      </c>
      <c r="AM4" s="79">
        <v>0</v>
      </c>
      <c r="AN4" s="87" t="s">
        <v>2991</v>
      </c>
      <c r="AO4" s="79" t="s">
        <v>3036</v>
      </c>
      <c r="AP4" s="79" t="b">
        <v>0</v>
      </c>
      <c r="AQ4" s="87" t="s">
        <v>2459</v>
      </c>
      <c r="AR4" s="79" t="s">
        <v>178</v>
      </c>
      <c r="AS4" s="79">
        <v>0</v>
      </c>
      <c r="AT4" s="79">
        <v>0</v>
      </c>
      <c r="AU4" s="79"/>
      <c r="AV4" s="79"/>
      <c r="AW4" s="79"/>
      <c r="AX4" s="79"/>
      <c r="AY4" s="79"/>
      <c r="AZ4" s="79"/>
      <c r="BA4" s="79"/>
      <c r="BB4" s="79"/>
      <c r="BC4" s="78" t="str">
        <f>REPLACE(INDEX(GroupVertices[Group],MATCH(Edges[[#This Row],[Vertex 1]],GroupVertices[Vertex],0)),1,1,"")</f>
        <v>22</v>
      </c>
      <c r="BD4" s="78" t="str">
        <f>REPLACE(INDEX(GroupVertices[Group],MATCH(Edges[[#This Row],[Vertex 2]],GroupVertices[Vertex],0)),1,1,"")</f>
        <v>22</v>
      </c>
    </row>
    <row r="5" spans="1:56" ht="15">
      <c r="A5" s="64" t="s">
        <v>218</v>
      </c>
      <c r="B5" s="64" t="s">
        <v>218</v>
      </c>
      <c r="C5" s="65"/>
      <c r="D5" s="66"/>
      <c r="E5" s="67"/>
      <c r="F5" s="68"/>
      <c r="G5" s="65"/>
      <c r="H5" s="69"/>
      <c r="I5" s="70"/>
      <c r="J5" s="70"/>
      <c r="K5" s="34" t="s">
        <v>65</v>
      </c>
      <c r="L5" s="77">
        <v>5</v>
      </c>
      <c r="M5" s="77"/>
      <c r="N5" s="72"/>
      <c r="O5" s="79" t="s">
        <v>178</v>
      </c>
      <c r="P5" s="81">
        <v>43658.169641203705</v>
      </c>
      <c r="Q5" s="79" t="s">
        <v>565</v>
      </c>
      <c r="R5" s="79"/>
      <c r="S5" s="79"/>
      <c r="T5" s="79" t="s">
        <v>1048</v>
      </c>
      <c r="U5" s="79"/>
      <c r="V5" s="82" t="s">
        <v>1172</v>
      </c>
      <c r="W5" s="81">
        <v>43658.169641203705</v>
      </c>
      <c r="X5" s="85">
        <v>43658</v>
      </c>
      <c r="Y5" s="87" t="s">
        <v>1425</v>
      </c>
      <c r="Z5" s="82" t="s">
        <v>1943</v>
      </c>
      <c r="AA5" s="79"/>
      <c r="AB5" s="79"/>
      <c r="AC5" s="87" t="s">
        <v>2460</v>
      </c>
      <c r="AD5" s="79"/>
      <c r="AE5" s="79" t="b">
        <v>0</v>
      </c>
      <c r="AF5" s="79">
        <v>0</v>
      </c>
      <c r="AG5" s="87" t="s">
        <v>2991</v>
      </c>
      <c r="AH5" s="79" t="b">
        <v>0</v>
      </c>
      <c r="AI5" s="79" t="s">
        <v>3019</v>
      </c>
      <c r="AJ5" s="79"/>
      <c r="AK5" s="87" t="s">
        <v>2991</v>
      </c>
      <c r="AL5" s="79" t="b">
        <v>0</v>
      </c>
      <c r="AM5" s="79">
        <v>0</v>
      </c>
      <c r="AN5" s="87" t="s">
        <v>2991</v>
      </c>
      <c r="AO5" s="79" t="s">
        <v>3037</v>
      </c>
      <c r="AP5" s="79" t="b">
        <v>0</v>
      </c>
      <c r="AQ5" s="87" t="s">
        <v>2460</v>
      </c>
      <c r="AR5" s="79" t="s">
        <v>178</v>
      </c>
      <c r="AS5" s="79">
        <v>0</v>
      </c>
      <c r="AT5" s="79">
        <v>0</v>
      </c>
      <c r="AU5" s="79"/>
      <c r="AV5" s="79"/>
      <c r="AW5" s="79"/>
      <c r="AX5" s="79"/>
      <c r="AY5" s="79"/>
      <c r="AZ5" s="79"/>
      <c r="BA5" s="79"/>
      <c r="BB5" s="79"/>
      <c r="BC5" s="78" t="str">
        <f>REPLACE(INDEX(GroupVertices[Group],MATCH(Edges[[#This Row],[Vertex 1]],GroupVertices[Vertex],0)),1,1,"")</f>
        <v>42</v>
      </c>
      <c r="BD5" s="78" t="str">
        <f>REPLACE(INDEX(GroupVertices[Group],MATCH(Edges[[#This Row],[Vertex 2]],GroupVertices[Vertex],0)),1,1,"")</f>
        <v>42</v>
      </c>
    </row>
    <row r="6" spans="1:56" ht="15">
      <c r="A6" s="64" t="s">
        <v>219</v>
      </c>
      <c r="B6" s="64" t="s">
        <v>219</v>
      </c>
      <c r="C6" s="65"/>
      <c r="D6" s="66"/>
      <c r="E6" s="67"/>
      <c r="F6" s="68"/>
      <c r="G6" s="65"/>
      <c r="H6" s="69"/>
      <c r="I6" s="70"/>
      <c r="J6" s="70"/>
      <c r="K6" s="34" t="s">
        <v>65</v>
      </c>
      <c r="L6" s="77">
        <v>6</v>
      </c>
      <c r="M6" s="77"/>
      <c r="N6" s="72"/>
      <c r="O6" s="79" t="s">
        <v>178</v>
      </c>
      <c r="P6" s="81">
        <v>43658.18313657407</v>
      </c>
      <c r="Q6" s="79" t="s">
        <v>566</v>
      </c>
      <c r="R6" s="79"/>
      <c r="S6" s="79"/>
      <c r="T6" s="79" t="s">
        <v>1048</v>
      </c>
      <c r="U6" s="79"/>
      <c r="V6" s="82" t="s">
        <v>1173</v>
      </c>
      <c r="W6" s="81">
        <v>43658.18313657407</v>
      </c>
      <c r="X6" s="85">
        <v>43658</v>
      </c>
      <c r="Y6" s="87" t="s">
        <v>1426</v>
      </c>
      <c r="Z6" s="82" t="s">
        <v>1944</v>
      </c>
      <c r="AA6" s="79"/>
      <c r="AB6" s="79"/>
      <c r="AC6" s="87" t="s">
        <v>2461</v>
      </c>
      <c r="AD6" s="79"/>
      <c r="AE6" s="79" t="b">
        <v>0</v>
      </c>
      <c r="AF6" s="79">
        <v>1</v>
      </c>
      <c r="AG6" s="87" t="s">
        <v>2991</v>
      </c>
      <c r="AH6" s="79" t="b">
        <v>0</v>
      </c>
      <c r="AI6" s="79" t="s">
        <v>3019</v>
      </c>
      <c r="AJ6" s="79"/>
      <c r="AK6" s="87" t="s">
        <v>2991</v>
      </c>
      <c r="AL6" s="79" t="b">
        <v>0</v>
      </c>
      <c r="AM6" s="79">
        <v>0</v>
      </c>
      <c r="AN6" s="87" t="s">
        <v>2991</v>
      </c>
      <c r="AO6" s="79" t="s">
        <v>3036</v>
      </c>
      <c r="AP6" s="79" t="b">
        <v>0</v>
      </c>
      <c r="AQ6" s="87" t="s">
        <v>2461</v>
      </c>
      <c r="AR6" s="79" t="s">
        <v>178</v>
      </c>
      <c r="AS6" s="79">
        <v>0</v>
      </c>
      <c r="AT6" s="79">
        <v>0</v>
      </c>
      <c r="AU6" s="79"/>
      <c r="AV6" s="79"/>
      <c r="AW6" s="79"/>
      <c r="AX6" s="79"/>
      <c r="AY6" s="79"/>
      <c r="AZ6" s="79"/>
      <c r="BA6" s="79"/>
      <c r="BB6" s="79"/>
      <c r="BC6" s="78" t="str">
        <f>REPLACE(INDEX(GroupVertices[Group],MATCH(Edges[[#This Row],[Vertex 1]],GroupVertices[Vertex],0)),1,1,"")</f>
        <v>43</v>
      </c>
      <c r="BD6" s="78" t="str">
        <f>REPLACE(INDEX(GroupVertices[Group],MATCH(Edges[[#This Row],[Vertex 2]],GroupVertices[Vertex],0)),1,1,"")</f>
        <v>43</v>
      </c>
    </row>
    <row r="7" spans="1:56" ht="15">
      <c r="A7" s="64" t="s">
        <v>220</v>
      </c>
      <c r="B7" s="64" t="s">
        <v>220</v>
      </c>
      <c r="C7" s="65"/>
      <c r="D7" s="66"/>
      <c r="E7" s="67"/>
      <c r="F7" s="68"/>
      <c r="G7" s="65"/>
      <c r="H7" s="69"/>
      <c r="I7" s="70"/>
      <c r="J7" s="70"/>
      <c r="K7" s="34" t="s">
        <v>65</v>
      </c>
      <c r="L7" s="77">
        <v>7</v>
      </c>
      <c r="M7" s="77"/>
      <c r="N7" s="72"/>
      <c r="O7" s="79" t="s">
        <v>178</v>
      </c>
      <c r="P7" s="81">
        <v>43658.20175925926</v>
      </c>
      <c r="Q7" s="79" t="s">
        <v>567</v>
      </c>
      <c r="R7" s="79"/>
      <c r="S7" s="79"/>
      <c r="T7" s="79" t="s">
        <v>1048</v>
      </c>
      <c r="U7" s="79"/>
      <c r="V7" s="82" t="s">
        <v>1174</v>
      </c>
      <c r="W7" s="81">
        <v>43658.20175925926</v>
      </c>
      <c r="X7" s="85">
        <v>43658</v>
      </c>
      <c r="Y7" s="87" t="s">
        <v>1427</v>
      </c>
      <c r="Z7" s="82" t="s">
        <v>1945</v>
      </c>
      <c r="AA7" s="79"/>
      <c r="AB7" s="79"/>
      <c r="AC7" s="87" t="s">
        <v>2462</v>
      </c>
      <c r="AD7" s="87" t="s">
        <v>2978</v>
      </c>
      <c r="AE7" s="79" t="b">
        <v>0</v>
      </c>
      <c r="AF7" s="79">
        <v>3</v>
      </c>
      <c r="AG7" s="87" t="s">
        <v>2993</v>
      </c>
      <c r="AH7" s="79" t="b">
        <v>0</v>
      </c>
      <c r="AI7" s="79" t="s">
        <v>3019</v>
      </c>
      <c r="AJ7" s="79"/>
      <c r="AK7" s="87" t="s">
        <v>2991</v>
      </c>
      <c r="AL7" s="79" t="b">
        <v>0</v>
      </c>
      <c r="AM7" s="79">
        <v>0</v>
      </c>
      <c r="AN7" s="87" t="s">
        <v>2991</v>
      </c>
      <c r="AO7" s="79" t="s">
        <v>3036</v>
      </c>
      <c r="AP7" s="79" t="b">
        <v>0</v>
      </c>
      <c r="AQ7" s="87" t="s">
        <v>2978</v>
      </c>
      <c r="AR7" s="79" t="s">
        <v>178</v>
      </c>
      <c r="AS7" s="79">
        <v>0</v>
      </c>
      <c r="AT7" s="79">
        <v>0</v>
      </c>
      <c r="AU7" s="79"/>
      <c r="AV7" s="79"/>
      <c r="AW7" s="79"/>
      <c r="AX7" s="79"/>
      <c r="AY7" s="79"/>
      <c r="AZ7" s="79"/>
      <c r="BA7" s="79"/>
      <c r="BB7" s="79"/>
      <c r="BC7" s="78" t="str">
        <f>REPLACE(INDEX(GroupVertices[Group],MATCH(Edges[[#This Row],[Vertex 1]],GroupVertices[Vertex],0)),1,1,"")</f>
        <v>44</v>
      </c>
      <c r="BD7" s="78" t="str">
        <f>REPLACE(INDEX(GroupVertices[Group],MATCH(Edges[[#This Row],[Vertex 2]],GroupVertices[Vertex],0)),1,1,"")</f>
        <v>44</v>
      </c>
    </row>
    <row r="8" spans="1:56" ht="15">
      <c r="A8" s="64" t="s">
        <v>221</v>
      </c>
      <c r="B8" s="64" t="s">
        <v>221</v>
      </c>
      <c r="C8" s="65"/>
      <c r="D8" s="66"/>
      <c r="E8" s="67"/>
      <c r="F8" s="68"/>
      <c r="G8" s="65"/>
      <c r="H8" s="69"/>
      <c r="I8" s="70"/>
      <c r="J8" s="70"/>
      <c r="K8" s="34" t="s">
        <v>65</v>
      </c>
      <c r="L8" s="77">
        <v>8</v>
      </c>
      <c r="M8" s="77"/>
      <c r="N8" s="72"/>
      <c r="O8" s="79" t="s">
        <v>178</v>
      </c>
      <c r="P8" s="81">
        <v>43658.218194444446</v>
      </c>
      <c r="Q8" s="79" t="s">
        <v>568</v>
      </c>
      <c r="R8" s="79"/>
      <c r="S8" s="79"/>
      <c r="T8" s="79" t="s">
        <v>1048</v>
      </c>
      <c r="U8" s="79"/>
      <c r="V8" s="82" t="s">
        <v>1175</v>
      </c>
      <c r="W8" s="81">
        <v>43658.218194444446</v>
      </c>
      <c r="X8" s="85">
        <v>43658</v>
      </c>
      <c r="Y8" s="87" t="s">
        <v>1428</v>
      </c>
      <c r="Z8" s="82" t="s">
        <v>1946</v>
      </c>
      <c r="AA8" s="79"/>
      <c r="AB8" s="79"/>
      <c r="AC8" s="87" t="s">
        <v>2463</v>
      </c>
      <c r="AD8" s="79"/>
      <c r="AE8" s="79" t="b">
        <v>0</v>
      </c>
      <c r="AF8" s="79">
        <v>3</v>
      </c>
      <c r="AG8" s="87" t="s">
        <v>2991</v>
      </c>
      <c r="AH8" s="79" t="b">
        <v>0</v>
      </c>
      <c r="AI8" s="79" t="s">
        <v>3019</v>
      </c>
      <c r="AJ8" s="79"/>
      <c r="AK8" s="87" t="s">
        <v>2991</v>
      </c>
      <c r="AL8" s="79" t="b">
        <v>0</v>
      </c>
      <c r="AM8" s="79">
        <v>1</v>
      </c>
      <c r="AN8" s="87" t="s">
        <v>2991</v>
      </c>
      <c r="AO8" s="79" t="s">
        <v>3036</v>
      </c>
      <c r="AP8" s="79" t="b">
        <v>0</v>
      </c>
      <c r="AQ8" s="87" t="s">
        <v>2463</v>
      </c>
      <c r="AR8" s="79" t="s">
        <v>178</v>
      </c>
      <c r="AS8" s="79">
        <v>0</v>
      </c>
      <c r="AT8" s="79">
        <v>0</v>
      </c>
      <c r="AU8" s="79"/>
      <c r="AV8" s="79"/>
      <c r="AW8" s="79"/>
      <c r="AX8" s="79"/>
      <c r="AY8" s="79"/>
      <c r="AZ8" s="79"/>
      <c r="BA8" s="79"/>
      <c r="BB8" s="79"/>
      <c r="BC8" s="78" t="str">
        <f>REPLACE(INDEX(GroupVertices[Group],MATCH(Edges[[#This Row],[Vertex 1]],GroupVertices[Vertex],0)),1,1,"")</f>
        <v>45</v>
      </c>
      <c r="BD8" s="78" t="str">
        <f>REPLACE(INDEX(GroupVertices[Group],MATCH(Edges[[#This Row],[Vertex 2]],GroupVertices[Vertex],0)),1,1,"")</f>
        <v>45</v>
      </c>
    </row>
    <row r="9" spans="1:56" ht="15">
      <c r="A9" s="64" t="s">
        <v>222</v>
      </c>
      <c r="B9" s="64" t="s">
        <v>522</v>
      </c>
      <c r="C9" s="65"/>
      <c r="D9" s="66"/>
      <c r="E9" s="67"/>
      <c r="F9" s="68"/>
      <c r="G9" s="65"/>
      <c r="H9" s="69"/>
      <c r="I9" s="70"/>
      <c r="J9" s="70"/>
      <c r="K9" s="34" t="s">
        <v>65</v>
      </c>
      <c r="L9" s="77">
        <v>9</v>
      </c>
      <c r="M9" s="77"/>
      <c r="N9" s="72"/>
      <c r="O9" s="79" t="s">
        <v>561</v>
      </c>
      <c r="P9" s="81">
        <v>43658.22114583333</v>
      </c>
      <c r="Q9" s="79" t="s">
        <v>569</v>
      </c>
      <c r="R9" s="79"/>
      <c r="S9" s="79"/>
      <c r="T9" s="79" t="s">
        <v>1048</v>
      </c>
      <c r="U9" s="79"/>
      <c r="V9" s="82" t="s">
        <v>1176</v>
      </c>
      <c r="W9" s="81">
        <v>43658.22114583333</v>
      </c>
      <c r="X9" s="85">
        <v>43658</v>
      </c>
      <c r="Y9" s="87" t="s">
        <v>1429</v>
      </c>
      <c r="Z9" s="82" t="s">
        <v>1947</v>
      </c>
      <c r="AA9" s="79"/>
      <c r="AB9" s="79"/>
      <c r="AC9" s="87" t="s">
        <v>2464</v>
      </c>
      <c r="AD9" s="79"/>
      <c r="AE9" s="79" t="b">
        <v>0</v>
      </c>
      <c r="AF9" s="79">
        <v>0</v>
      </c>
      <c r="AG9" s="87" t="s">
        <v>2991</v>
      </c>
      <c r="AH9" s="79" t="b">
        <v>0</v>
      </c>
      <c r="AI9" s="79" t="s">
        <v>3019</v>
      </c>
      <c r="AJ9" s="79"/>
      <c r="AK9" s="87" t="s">
        <v>2991</v>
      </c>
      <c r="AL9" s="79" t="b">
        <v>0</v>
      </c>
      <c r="AM9" s="79">
        <v>0</v>
      </c>
      <c r="AN9" s="87" t="s">
        <v>2991</v>
      </c>
      <c r="AO9" s="79" t="s">
        <v>3036</v>
      </c>
      <c r="AP9" s="79" t="b">
        <v>0</v>
      </c>
      <c r="AQ9" s="87" t="s">
        <v>2464</v>
      </c>
      <c r="AR9" s="79" t="s">
        <v>178</v>
      </c>
      <c r="AS9" s="79">
        <v>0</v>
      </c>
      <c r="AT9" s="79">
        <v>0</v>
      </c>
      <c r="AU9" s="79"/>
      <c r="AV9" s="79"/>
      <c r="AW9" s="79"/>
      <c r="AX9" s="79"/>
      <c r="AY9" s="79"/>
      <c r="AZ9" s="79"/>
      <c r="BA9" s="79"/>
      <c r="BB9" s="79"/>
      <c r="BC9" s="78" t="str">
        <f>REPLACE(INDEX(GroupVertices[Group],MATCH(Edges[[#This Row],[Vertex 1]],GroupVertices[Vertex],0)),1,1,"")</f>
        <v>1</v>
      </c>
      <c r="BD9" s="78" t="str">
        <f>REPLACE(INDEX(GroupVertices[Group],MATCH(Edges[[#This Row],[Vertex 2]],GroupVertices[Vertex],0)),1,1,"")</f>
        <v>1</v>
      </c>
    </row>
    <row r="10" spans="1:56" ht="15">
      <c r="A10" s="64" t="s">
        <v>223</v>
      </c>
      <c r="B10" s="64" t="s">
        <v>223</v>
      </c>
      <c r="C10" s="65"/>
      <c r="D10" s="66"/>
      <c r="E10" s="67"/>
      <c r="F10" s="68"/>
      <c r="G10" s="65"/>
      <c r="H10" s="69"/>
      <c r="I10" s="70"/>
      <c r="J10" s="70"/>
      <c r="K10" s="34" t="s">
        <v>65</v>
      </c>
      <c r="L10" s="77">
        <v>10</v>
      </c>
      <c r="M10" s="77"/>
      <c r="N10" s="72"/>
      <c r="O10" s="79" t="s">
        <v>178</v>
      </c>
      <c r="P10" s="81">
        <v>43658.23204861111</v>
      </c>
      <c r="Q10" s="79" t="s">
        <v>570</v>
      </c>
      <c r="R10" s="79"/>
      <c r="S10" s="79"/>
      <c r="T10" s="79" t="s">
        <v>1048</v>
      </c>
      <c r="U10" s="79"/>
      <c r="V10" s="82" t="s">
        <v>1177</v>
      </c>
      <c r="W10" s="81">
        <v>43658.23204861111</v>
      </c>
      <c r="X10" s="85">
        <v>43658</v>
      </c>
      <c r="Y10" s="87" t="s">
        <v>1430</v>
      </c>
      <c r="Z10" s="82" t="s">
        <v>1948</v>
      </c>
      <c r="AA10" s="79"/>
      <c r="AB10" s="79"/>
      <c r="AC10" s="87" t="s">
        <v>2465</v>
      </c>
      <c r="AD10" s="79"/>
      <c r="AE10" s="79" t="b">
        <v>0</v>
      </c>
      <c r="AF10" s="79">
        <v>4</v>
      </c>
      <c r="AG10" s="87" t="s">
        <v>2991</v>
      </c>
      <c r="AH10" s="79" t="b">
        <v>0</v>
      </c>
      <c r="AI10" s="79" t="s">
        <v>3019</v>
      </c>
      <c r="AJ10" s="79"/>
      <c r="AK10" s="87" t="s">
        <v>2991</v>
      </c>
      <c r="AL10" s="79" t="b">
        <v>0</v>
      </c>
      <c r="AM10" s="79">
        <v>0</v>
      </c>
      <c r="AN10" s="87" t="s">
        <v>2991</v>
      </c>
      <c r="AO10" s="79" t="s">
        <v>3036</v>
      </c>
      <c r="AP10" s="79" t="b">
        <v>0</v>
      </c>
      <c r="AQ10" s="87" t="s">
        <v>2465</v>
      </c>
      <c r="AR10" s="79" t="s">
        <v>178</v>
      </c>
      <c r="AS10" s="79">
        <v>0</v>
      </c>
      <c r="AT10" s="79">
        <v>0</v>
      </c>
      <c r="AU10" s="79"/>
      <c r="AV10" s="79"/>
      <c r="AW10" s="79"/>
      <c r="AX10" s="79"/>
      <c r="AY10" s="79"/>
      <c r="AZ10" s="79"/>
      <c r="BA10" s="79"/>
      <c r="BB10" s="79"/>
      <c r="BC10" s="78" t="str">
        <f>REPLACE(INDEX(GroupVertices[Group],MATCH(Edges[[#This Row],[Vertex 1]],GroupVertices[Vertex],0)),1,1,"")</f>
        <v>46</v>
      </c>
      <c r="BD10" s="78" t="str">
        <f>REPLACE(INDEX(GroupVertices[Group],MATCH(Edges[[#This Row],[Vertex 2]],GroupVertices[Vertex],0)),1,1,"")</f>
        <v>46</v>
      </c>
    </row>
    <row r="11" spans="1:56" ht="15">
      <c r="A11" s="64" t="s">
        <v>224</v>
      </c>
      <c r="B11" s="64" t="s">
        <v>459</v>
      </c>
      <c r="C11" s="65"/>
      <c r="D11" s="66"/>
      <c r="E11" s="67"/>
      <c r="F11" s="68"/>
      <c r="G11" s="65"/>
      <c r="H11" s="69"/>
      <c r="I11" s="70"/>
      <c r="J11" s="70"/>
      <c r="K11" s="34" t="s">
        <v>65</v>
      </c>
      <c r="L11" s="77">
        <v>11</v>
      </c>
      <c r="M11" s="77"/>
      <c r="N11" s="72"/>
      <c r="O11" s="79" t="s">
        <v>561</v>
      </c>
      <c r="P11" s="81">
        <v>43658.23221064815</v>
      </c>
      <c r="Q11" s="79" t="s">
        <v>571</v>
      </c>
      <c r="R11" s="79"/>
      <c r="S11" s="79"/>
      <c r="T11" s="79" t="s">
        <v>1048</v>
      </c>
      <c r="U11" s="79"/>
      <c r="V11" s="82" t="s">
        <v>1178</v>
      </c>
      <c r="W11" s="81">
        <v>43658.23221064815</v>
      </c>
      <c r="X11" s="85">
        <v>43658</v>
      </c>
      <c r="Y11" s="87" t="s">
        <v>1431</v>
      </c>
      <c r="Z11" s="82" t="s">
        <v>1949</v>
      </c>
      <c r="AA11" s="79"/>
      <c r="AB11" s="79"/>
      <c r="AC11" s="87" t="s">
        <v>2466</v>
      </c>
      <c r="AD11" s="79"/>
      <c r="AE11" s="79" t="b">
        <v>0</v>
      </c>
      <c r="AF11" s="79">
        <v>2</v>
      </c>
      <c r="AG11" s="87" t="s">
        <v>2991</v>
      </c>
      <c r="AH11" s="79" t="b">
        <v>0</v>
      </c>
      <c r="AI11" s="79" t="s">
        <v>3019</v>
      </c>
      <c r="AJ11" s="79"/>
      <c r="AK11" s="87" t="s">
        <v>2991</v>
      </c>
      <c r="AL11" s="79" t="b">
        <v>0</v>
      </c>
      <c r="AM11" s="79">
        <v>0</v>
      </c>
      <c r="AN11" s="87" t="s">
        <v>2991</v>
      </c>
      <c r="AO11" s="79" t="s">
        <v>3036</v>
      </c>
      <c r="AP11" s="79" t="b">
        <v>0</v>
      </c>
      <c r="AQ11" s="87" t="s">
        <v>2466</v>
      </c>
      <c r="AR11" s="79" t="s">
        <v>178</v>
      </c>
      <c r="AS11" s="79">
        <v>0</v>
      </c>
      <c r="AT11" s="79">
        <v>0</v>
      </c>
      <c r="AU11" s="79"/>
      <c r="AV11" s="79"/>
      <c r="AW11" s="79"/>
      <c r="AX11" s="79"/>
      <c r="AY11" s="79"/>
      <c r="AZ11" s="79"/>
      <c r="BA11" s="79"/>
      <c r="BB11" s="79"/>
      <c r="BC11" s="78" t="str">
        <f>REPLACE(INDEX(GroupVertices[Group],MATCH(Edges[[#This Row],[Vertex 1]],GroupVertices[Vertex],0)),1,1,"")</f>
        <v>2</v>
      </c>
      <c r="BD11" s="78" t="str">
        <f>REPLACE(INDEX(GroupVertices[Group],MATCH(Edges[[#This Row],[Vertex 2]],GroupVertices[Vertex],0)),1,1,"")</f>
        <v>2</v>
      </c>
    </row>
    <row r="12" spans="1:56" ht="15">
      <c r="A12" s="64" t="s">
        <v>224</v>
      </c>
      <c r="B12" s="64" t="s">
        <v>522</v>
      </c>
      <c r="C12" s="65"/>
      <c r="D12" s="66"/>
      <c r="E12" s="67"/>
      <c r="F12" s="68"/>
      <c r="G12" s="65"/>
      <c r="H12" s="69"/>
      <c r="I12" s="70"/>
      <c r="J12" s="70"/>
      <c r="K12" s="34" t="s">
        <v>65</v>
      </c>
      <c r="L12" s="77">
        <v>12</v>
      </c>
      <c r="M12" s="77"/>
      <c r="N12" s="72"/>
      <c r="O12" s="79" t="s">
        <v>561</v>
      </c>
      <c r="P12" s="81">
        <v>43658.23221064815</v>
      </c>
      <c r="Q12" s="79" t="s">
        <v>571</v>
      </c>
      <c r="R12" s="79"/>
      <c r="S12" s="79"/>
      <c r="T12" s="79" t="s">
        <v>1048</v>
      </c>
      <c r="U12" s="79"/>
      <c r="V12" s="82" t="s">
        <v>1178</v>
      </c>
      <c r="W12" s="81">
        <v>43658.23221064815</v>
      </c>
      <c r="X12" s="85">
        <v>43658</v>
      </c>
      <c r="Y12" s="87" t="s">
        <v>1431</v>
      </c>
      <c r="Z12" s="82" t="s">
        <v>1949</v>
      </c>
      <c r="AA12" s="79"/>
      <c r="AB12" s="79"/>
      <c r="AC12" s="87" t="s">
        <v>2466</v>
      </c>
      <c r="AD12" s="79"/>
      <c r="AE12" s="79" t="b">
        <v>0</v>
      </c>
      <c r="AF12" s="79">
        <v>2</v>
      </c>
      <c r="AG12" s="87" t="s">
        <v>2991</v>
      </c>
      <c r="AH12" s="79" t="b">
        <v>0</v>
      </c>
      <c r="AI12" s="79" t="s">
        <v>3019</v>
      </c>
      <c r="AJ12" s="79"/>
      <c r="AK12" s="87" t="s">
        <v>2991</v>
      </c>
      <c r="AL12" s="79" t="b">
        <v>0</v>
      </c>
      <c r="AM12" s="79">
        <v>0</v>
      </c>
      <c r="AN12" s="87" t="s">
        <v>2991</v>
      </c>
      <c r="AO12" s="79" t="s">
        <v>3036</v>
      </c>
      <c r="AP12" s="79" t="b">
        <v>0</v>
      </c>
      <c r="AQ12" s="87" t="s">
        <v>2466</v>
      </c>
      <c r="AR12" s="79" t="s">
        <v>178</v>
      </c>
      <c r="AS12" s="79">
        <v>0</v>
      </c>
      <c r="AT12" s="79">
        <v>0</v>
      </c>
      <c r="AU12" s="79"/>
      <c r="AV12" s="79"/>
      <c r="AW12" s="79"/>
      <c r="AX12" s="79"/>
      <c r="AY12" s="79"/>
      <c r="AZ12" s="79"/>
      <c r="BA12" s="79"/>
      <c r="BB12" s="79"/>
      <c r="BC12" s="78" t="str">
        <f>REPLACE(INDEX(GroupVertices[Group],MATCH(Edges[[#This Row],[Vertex 1]],GroupVertices[Vertex],0)),1,1,"")</f>
        <v>2</v>
      </c>
      <c r="BD12" s="78" t="str">
        <f>REPLACE(INDEX(GroupVertices[Group],MATCH(Edges[[#This Row],[Vertex 2]],GroupVertices[Vertex],0)),1,1,"")</f>
        <v>1</v>
      </c>
    </row>
    <row r="13" spans="1:56" ht="15">
      <c r="A13" s="64" t="s">
        <v>225</v>
      </c>
      <c r="B13" s="64" t="s">
        <v>225</v>
      </c>
      <c r="C13" s="65"/>
      <c r="D13" s="66"/>
      <c r="E13" s="67"/>
      <c r="F13" s="68"/>
      <c r="G13" s="65"/>
      <c r="H13" s="69"/>
      <c r="I13" s="70"/>
      <c r="J13" s="70"/>
      <c r="K13" s="34" t="s">
        <v>65</v>
      </c>
      <c r="L13" s="77">
        <v>13</v>
      </c>
      <c r="M13" s="77"/>
      <c r="N13" s="72"/>
      <c r="O13" s="79" t="s">
        <v>178</v>
      </c>
      <c r="P13" s="81">
        <v>43658.24462962963</v>
      </c>
      <c r="Q13" s="79" t="s">
        <v>572</v>
      </c>
      <c r="R13" s="79"/>
      <c r="S13" s="79"/>
      <c r="T13" s="79" t="s">
        <v>1048</v>
      </c>
      <c r="U13" s="79"/>
      <c r="V13" s="82" t="s">
        <v>1179</v>
      </c>
      <c r="W13" s="81">
        <v>43658.24462962963</v>
      </c>
      <c r="X13" s="85">
        <v>43658</v>
      </c>
      <c r="Y13" s="87" t="s">
        <v>1432</v>
      </c>
      <c r="Z13" s="82" t="s">
        <v>1950</v>
      </c>
      <c r="AA13" s="79"/>
      <c r="AB13" s="79"/>
      <c r="AC13" s="87" t="s">
        <v>2467</v>
      </c>
      <c r="AD13" s="79"/>
      <c r="AE13" s="79" t="b">
        <v>0</v>
      </c>
      <c r="AF13" s="79">
        <v>4</v>
      </c>
      <c r="AG13" s="87" t="s">
        <v>2991</v>
      </c>
      <c r="AH13" s="79" t="b">
        <v>0</v>
      </c>
      <c r="AI13" s="79" t="s">
        <v>3019</v>
      </c>
      <c r="AJ13" s="79"/>
      <c r="AK13" s="87" t="s">
        <v>2991</v>
      </c>
      <c r="AL13" s="79" t="b">
        <v>0</v>
      </c>
      <c r="AM13" s="79">
        <v>1</v>
      </c>
      <c r="AN13" s="87" t="s">
        <v>2991</v>
      </c>
      <c r="AO13" s="79" t="s">
        <v>3036</v>
      </c>
      <c r="AP13" s="79" t="b">
        <v>0</v>
      </c>
      <c r="AQ13" s="87" t="s">
        <v>2467</v>
      </c>
      <c r="AR13" s="79" t="s">
        <v>178</v>
      </c>
      <c r="AS13" s="79">
        <v>0</v>
      </c>
      <c r="AT13" s="79">
        <v>0</v>
      </c>
      <c r="AU13" s="79" t="s">
        <v>3050</v>
      </c>
      <c r="AV13" s="79" t="s">
        <v>3069</v>
      </c>
      <c r="AW13" s="79" t="s">
        <v>3074</v>
      </c>
      <c r="AX13" s="79" t="s">
        <v>3079</v>
      </c>
      <c r="AY13" s="79" t="s">
        <v>3098</v>
      </c>
      <c r="AZ13" s="79" t="s">
        <v>3117</v>
      </c>
      <c r="BA13" s="79" t="s">
        <v>3136</v>
      </c>
      <c r="BB13" s="82" t="s">
        <v>3138</v>
      </c>
      <c r="BC13" s="78" t="str">
        <f>REPLACE(INDEX(GroupVertices[Group],MATCH(Edges[[#This Row],[Vertex 1]],GroupVertices[Vertex],0)),1,1,"")</f>
        <v>47</v>
      </c>
      <c r="BD13" s="78" t="str">
        <f>REPLACE(INDEX(GroupVertices[Group],MATCH(Edges[[#This Row],[Vertex 2]],GroupVertices[Vertex],0)),1,1,"")</f>
        <v>47</v>
      </c>
    </row>
    <row r="14" spans="1:56" ht="15">
      <c r="A14" s="64" t="s">
        <v>226</v>
      </c>
      <c r="B14" s="64" t="s">
        <v>226</v>
      </c>
      <c r="C14" s="65"/>
      <c r="D14" s="66"/>
      <c r="E14" s="67"/>
      <c r="F14" s="68"/>
      <c r="G14" s="65"/>
      <c r="H14" s="69"/>
      <c r="I14" s="70"/>
      <c r="J14" s="70"/>
      <c r="K14" s="34" t="s">
        <v>65</v>
      </c>
      <c r="L14" s="77">
        <v>14</v>
      </c>
      <c r="M14" s="77"/>
      <c r="N14" s="72"/>
      <c r="O14" s="79" t="s">
        <v>178</v>
      </c>
      <c r="P14" s="81">
        <v>43637.21260416666</v>
      </c>
      <c r="Q14" s="79" t="s">
        <v>573</v>
      </c>
      <c r="R14" s="79"/>
      <c r="S14" s="79"/>
      <c r="T14" s="79" t="s">
        <v>1048</v>
      </c>
      <c r="U14" s="79"/>
      <c r="V14" s="82" t="s">
        <v>1180</v>
      </c>
      <c r="W14" s="81">
        <v>43637.21260416666</v>
      </c>
      <c r="X14" s="85">
        <v>43637</v>
      </c>
      <c r="Y14" s="87" t="s">
        <v>1433</v>
      </c>
      <c r="Z14" s="82" t="s">
        <v>1951</v>
      </c>
      <c r="AA14" s="79"/>
      <c r="AB14" s="79"/>
      <c r="AC14" s="87" t="s">
        <v>2468</v>
      </c>
      <c r="AD14" s="79"/>
      <c r="AE14" s="79" t="b">
        <v>0</v>
      </c>
      <c r="AF14" s="79">
        <v>53</v>
      </c>
      <c r="AG14" s="87" t="s">
        <v>2991</v>
      </c>
      <c r="AH14" s="79" t="b">
        <v>0</v>
      </c>
      <c r="AI14" s="79" t="s">
        <v>3019</v>
      </c>
      <c r="AJ14" s="79"/>
      <c r="AK14" s="87" t="s">
        <v>2991</v>
      </c>
      <c r="AL14" s="79" t="b">
        <v>0</v>
      </c>
      <c r="AM14" s="79">
        <v>18</v>
      </c>
      <c r="AN14" s="87" t="s">
        <v>2991</v>
      </c>
      <c r="AO14" s="79" t="s">
        <v>3036</v>
      </c>
      <c r="AP14" s="79" t="b">
        <v>0</v>
      </c>
      <c r="AQ14" s="87" t="s">
        <v>2468</v>
      </c>
      <c r="AR14" s="79" t="s">
        <v>562</v>
      </c>
      <c r="AS14" s="79">
        <v>0</v>
      </c>
      <c r="AT14" s="79">
        <v>0</v>
      </c>
      <c r="AU14" s="79"/>
      <c r="AV14" s="79"/>
      <c r="AW14" s="79"/>
      <c r="AX14" s="79"/>
      <c r="AY14" s="79"/>
      <c r="AZ14" s="79"/>
      <c r="BA14" s="79"/>
      <c r="BB14" s="79"/>
      <c r="BC14" s="78" t="str">
        <f>REPLACE(INDEX(GroupVertices[Group],MATCH(Edges[[#This Row],[Vertex 1]],GroupVertices[Vertex],0)),1,1,"")</f>
        <v>32</v>
      </c>
      <c r="BD14" s="78" t="str">
        <f>REPLACE(INDEX(GroupVertices[Group],MATCH(Edges[[#This Row],[Vertex 2]],GroupVertices[Vertex],0)),1,1,"")</f>
        <v>32</v>
      </c>
    </row>
    <row r="15" spans="1:56" ht="15">
      <c r="A15" s="64" t="s">
        <v>227</v>
      </c>
      <c r="B15" s="64" t="s">
        <v>226</v>
      </c>
      <c r="C15" s="65"/>
      <c r="D15" s="66"/>
      <c r="E15" s="67"/>
      <c r="F15" s="68"/>
      <c r="G15" s="65"/>
      <c r="H15" s="69"/>
      <c r="I15" s="70"/>
      <c r="J15" s="70"/>
      <c r="K15" s="34" t="s">
        <v>65</v>
      </c>
      <c r="L15" s="77">
        <v>15</v>
      </c>
      <c r="M15" s="77"/>
      <c r="N15" s="72"/>
      <c r="O15" s="79" t="s">
        <v>562</v>
      </c>
      <c r="P15" s="81">
        <v>43658.430659722224</v>
      </c>
      <c r="Q15" s="79" t="s">
        <v>573</v>
      </c>
      <c r="R15" s="79"/>
      <c r="S15" s="79"/>
      <c r="T15" s="79" t="s">
        <v>1048</v>
      </c>
      <c r="U15" s="79"/>
      <c r="V15" s="82" t="s">
        <v>1181</v>
      </c>
      <c r="W15" s="81">
        <v>43658.430659722224</v>
      </c>
      <c r="X15" s="85">
        <v>43658</v>
      </c>
      <c r="Y15" s="87" t="s">
        <v>1434</v>
      </c>
      <c r="Z15" s="82" t="s">
        <v>1952</v>
      </c>
      <c r="AA15" s="79"/>
      <c r="AB15" s="79"/>
      <c r="AC15" s="87" t="s">
        <v>2469</v>
      </c>
      <c r="AD15" s="79"/>
      <c r="AE15" s="79" t="b">
        <v>0</v>
      </c>
      <c r="AF15" s="79">
        <v>0</v>
      </c>
      <c r="AG15" s="87" t="s">
        <v>2991</v>
      </c>
      <c r="AH15" s="79" t="b">
        <v>0</v>
      </c>
      <c r="AI15" s="79" t="s">
        <v>3019</v>
      </c>
      <c r="AJ15" s="79"/>
      <c r="AK15" s="87" t="s">
        <v>2991</v>
      </c>
      <c r="AL15" s="79" t="b">
        <v>0</v>
      </c>
      <c r="AM15" s="79">
        <v>18</v>
      </c>
      <c r="AN15" s="87" t="s">
        <v>2468</v>
      </c>
      <c r="AO15" s="79" t="s">
        <v>3036</v>
      </c>
      <c r="AP15" s="79" t="b">
        <v>0</v>
      </c>
      <c r="AQ15" s="87" t="s">
        <v>2468</v>
      </c>
      <c r="AR15" s="79" t="s">
        <v>178</v>
      </c>
      <c r="AS15" s="79">
        <v>0</v>
      </c>
      <c r="AT15" s="79">
        <v>0</v>
      </c>
      <c r="AU15" s="79"/>
      <c r="AV15" s="79"/>
      <c r="AW15" s="79"/>
      <c r="AX15" s="79"/>
      <c r="AY15" s="79"/>
      <c r="AZ15" s="79"/>
      <c r="BA15" s="79"/>
      <c r="BB15" s="79"/>
      <c r="BC15" s="78" t="str">
        <f>REPLACE(INDEX(GroupVertices[Group],MATCH(Edges[[#This Row],[Vertex 1]],GroupVertices[Vertex],0)),1,1,"")</f>
        <v>32</v>
      </c>
      <c r="BD15" s="78" t="str">
        <f>REPLACE(INDEX(GroupVertices[Group],MATCH(Edges[[#This Row],[Vertex 2]],GroupVertices[Vertex],0)),1,1,"")</f>
        <v>32</v>
      </c>
    </row>
    <row r="16" spans="1:56" ht="15">
      <c r="A16" s="64" t="s">
        <v>228</v>
      </c>
      <c r="B16" s="64" t="s">
        <v>358</v>
      </c>
      <c r="C16" s="65"/>
      <c r="D16" s="66"/>
      <c r="E16" s="67"/>
      <c r="F16" s="68"/>
      <c r="G16" s="65"/>
      <c r="H16" s="69"/>
      <c r="I16" s="70"/>
      <c r="J16" s="70"/>
      <c r="K16" s="34" t="s">
        <v>65</v>
      </c>
      <c r="L16" s="77">
        <v>16</v>
      </c>
      <c r="M16" s="77"/>
      <c r="N16" s="72"/>
      <c r="O16" s="79" t="s">
        <v>560</v>
      </c>
      <c r="P16" s="81">
        <v>43656.22787037037</v>
      </c>
      <c r="Q16" s="79" t="s">
        <v>574</v>
      </c>
      <c r="R16" s="79"/>
      <c r="S16" s="79"/>
      <c r="T16" s="79" t="s">
        <v>1049</v>
      </c>
      <c r="U16" s="79"/>
      <c r="V16" s="82" t="s">
        <v>1182</v>
      </c>
      <c r="W16" s="81">
        <v>43656.22787037037</v>
      </c>
      <c r="X16" s="85">
        <v>43656</v>
      </c>
      <c r="Y16" s="87" t="s">
        <v>1435</v>
      </c>
      <c r="Z16" s="82" t="s">
        <v>1953</v>
      </c>
      <c r="AA16" s="79"/>
      <c r="AB16" s="79"/>
      <c r="AC16" s="87" t="s">
        <v>2470</v>
      </c>
      <c r="AD16" s="79"/>
      <c r="AE16" s="79" t="b">
        <v>0</v>
      </c>
      <c r="AF16" s="79">
        <v>3</v>
      </c>
      <c r="AG16" s="87" t="s">
        <v>2994</v>
      </c>
      <c r="AH16" s="79" t="b">
        <v>0</v>
      </c>
      <c r="AI16" s="79" t="s">
        <v>3019</v>
      </c>
      <c r="AJ16" s="79"/>
      <c r="AK16" s="87" t="s">
        <v>2991</v>
      </c>
      <c r="AL16" s="79" t="b">
        <v>0</v>
      </c>
      <c r="AM16" s="79">
        <v>1</v>
      </c>
      <c r="AN16" s="87" t="s">
        <v>2991</v>
      </c>
      <c r="AO16" s="79" t="s">
        <v>3038</v>
      </c>
      <c r="AP16" s="79" t="b">
        <v>0</v>
      </c>
      <c r="AQ16" s="87" t="s">
        <v>2470</v>
      </c>
      <c r="AR16" s="79" t="s">
        <v>562</v>
      </c>
      <c r="AS16" s="79">
        <v>0</v>
      </c>
      <c r="AT16" s="79">
        <v>0</v>
      </c>
      <c r="AU16" s="79"/>
      <c r="AV16" s="79"/>
      <c r="AW16" s="79"/>
      <c r="AX16" s="79"/>
      <c r="AY16" s="79"/>
      <c r="AZ16" s="79"/>
      <c r="BA16" s="79"/>
      <c r="BB16" s="79"/>
      <c r="BC16" s="78" t="str">
        <f>REPLACE(INDEX(GroupVertices[Group],MATCH(Edges[[#This Row],[Vertex 1]],GroupVertices[Vertex],0)),1,1,"")</f>
        <v>11</v>
      </c>
      <c r="BD16" s="78" t="str">
        <f>REPLACE(INDEX(GroupVertices[Group],MATCH(Edges[[#This Row],[Vertex 2]],GroupVertices[Vertex],0)),1,1,"")</f>
        <v>11</v>
      </c>
    </row>
    <row r="17" spans="1:56" ht="15">
      <c r="A17" s="64" t="s">
        <v>229</v>
      </c>
      <c r="B17" s="64" t="s">
        <v>228</v>
      </c>
      <c r="C17" s="65"/>
      <c r="D17" s="66"/>
      <c r="E17" s="67"/>
      <c r="F17" s="68"/>
      <c r="G17" s="65"/>
      <c r="H17" s="69"/>
      <c r="I17" s="70"/>
      <c r="J17" s="70"/>
      <c r="K17" s="34" t="s">
        <v>65</v>
      </c>
      <c r="L17" s="77">
        <v>17</v>
      </c>
      <c r="M17" s="77"/>
      <c r="N17" s="72"/>
      <c r="O17" s="79" t="s">
        <v>562</v>
      </c>
      <c r="P17" s="81">
        <v>43658.498148148145</v>
      </c>
      <c r="Q17" s="79" t="s">
        <v>574</v>
      </c>
      <c r="R17" s="79"/>
      <c r="S17" s="79"/>
      <c r="T17" s="79" t="s">
        <v>1050</v>
      </c>
      <c r="U17" s="79"/>
      <c r="V17" s="82" t="s">
        <v>1183</v>
      </c>
      <c r="W17" s="81">
        <v>43658.498148148145</v>
      </c>
      <c r="X17" s="85">
        <v>43658</v>
      </c>
      <c r="Y17" s="87" t="s">
        <v>1436</v>
      </c>
      <c r="Z17" s="82" t="s">
        <v>1954</v>
      </c>
      <c r="AA17" s="79"/>
      <c r="AB17" s="79"/>
      <c r="AC17" s="87" t="s">
        <v>2471</v>
      </c>
      <c r="AD17" s="79"/>
      <c r="AE17" s="79" t="b">
        <v>0</v>
      </c>
      <c r="AF17" s="79">
        <v>0</v>
      </c>
      <c r="AG17" s="87" t="s">
        <v>2991</v>
      </c>
      <c r="AH17" s="79" t="b">
        <v>0</v>
      </c>
      <c r="AI17" s="79" t="s">
        <v>3019</v>
      </c>
      <c r="AJ17" s="79"/>
      <c r="AK17" s="87" t="s">
        <v>2991</v>
      </c>
      <c r="AL17" s="79" t="b">
        <v>0</v>
      </c>
      <c r="AM17" s="79">
        <v>1</v>
      </c>
      <c r="AN17" s="87" t="s">
        <v>2470</v>
      </c>
      <c r="AO17" s="79" t="s">
        <v>3039</v>
      </c>
      <c r="AP17" s="79" t="b">
        <v>0</v>
      </c>
      <c r="AQ17" s="87" t="s">
        <v>2470</v>
      </c>
      <c r="AR17" s="79" t="s">
        <v>178</v>
      </c>
      <c r="AS17" s="79">
        <v>0</v>
      </c>
      <c r="AT17" s="79">
        <v>0</v>
      </c>
      <c r="AU17" s="79"/>
      <c r="AV17" s="79"/>
      <c r="AW17" s="79"/>
      <c r="AX17" s="79"/>
      <c r="AY17" s="79"/>
      <c r="AZ17" s="79"/>
      <c r="BA17" s="79"/>
      <c r="BB17" s="79"/>
      <c r="BC17" s="78" t="str">
        <f>REPLACE(INDEX(GroupVertices[Group],MATCH(Edges[[#This Row],[Vertex 1]],GroupVertices[Vertex],0)),1,1,"")</f>
        <v>11</v>
      </c>
      <c r="BD17" s="78" t="str">
        <f>REPLACE(INDEX(GroupVertices[Group],MATCH(Edges[[#This Row],[Vertex 2]],GroupVertices[Vertex],0)),1,1,"")</f>
        <v>11</v>
      </c>
    </row>
    <row r="18" spans="1:56" ht="15">
      <c r="A18" s="64" t="s">
        <v>229</v>
      </c>
      <c r="B18" s="64" t="s">
        <v>358</v>
      </c>
      <c r="C18" s="65"/>
      <c r="D18" s="66"/>
      <c r="E18" s="67"/>
      <c r="F18" s="68"/>
      <c r="G18" s="65"/>
      <c r="H18" s="69"/>
      <c r="I18" s="70"/>
      <c r="J18" s="70"/>
      <c r="K18" s="34" t="s">
        <v>65</v>
      </c>
      <c r="L18" s="77">
        <v>18</v>
      </c>
      <c r="M18" s="77"/>
      <c r="N18" s="72"/>
      <c r="O18" s="79" t="s">
        <v>560</v>
      </c>
      <c r="P18" s="81">
        <v>43658.498148148145</v>
      </c>
      <c r="Q18" s="79" t="s">
        <v>574</v>
      </c>
      <c r="R18" s="79"/>
      <c r="S18" s="79"/>
      <c r="T18" s="79" t="s">
        <v>1050</v>
      </c>
      <c r="U18" s="79"/>
      <c r="V18" s="82" t="s">
        <v>1183</v>
      </c>
      <c r="W18" s="81">
        <v>43658.498148148145</v>
      </c>
      <c r="X18" s="85">
        <v>43658</v>
      </c>
      <c r="Y18" s="87" t="s">
        <v>1436</v>
      </c>
      <c r="Z18" s="82" t="s">
        <v>1954</v>
      </c>
      <c r="AA18" s="79"/>
      <c r="AB18" s="79"/>
      <c r="AC18" s="87" t="s">
        <v>2471</v>
      </c>
      <c r="AD18" s="79"/>
      <c r="AE18" s="79" t="b">
        <v>0</v>
      </c>
      <c r="AF18" s="79">
        <v>0</v>
      </c>
      <c r="AG18" s="87" t="s">
        <v>2991</v>
      </c>
      <c r="AH18" s="79" t="b">
        <v>0</v>
      </c>
      <c r="AI18" s="79" t="s">
        <v>3019</v>
      </c>
      <c r="AJ18" s="79"/>
      <c r="AK18" s="87" t="s">
        <v>2991</v>
      </c>
      <c r="AL18" s="79" t="b">
        <v>0</v>
      </c>
      <c r="AM18" s="79">
        <v>1</v>
      </c>
      <c r="AN18" s="87" t="s">
        <v>2470</v>
      </c>
      <c r="AO18" s="79" t="s">
        <v>3039</v>
      </c>
      <c r="AP18" s="79" t="b">
        <v>0</v>
      </c>
      <c r="AQ18" s="87" t="s">
        <v>2470</v>
      </c>
      <c r="AR18" s="79" t="s">
        <v>178</v>
      </c>
      <c r="AS18" s="79">
        <v>0</v>
      </c>
      <c r="AT18" s="79">
        <v>0</v>
      </c>
      <c r="AU18" s="79"/>
      <c r="AV18" s="79"/>
      <c r="AW18" s="79"/>
      <c r="AX18" s="79"/>
      <c r="AY18" s="79"/>
      <c r="AZ18" s="79"/>
      <c r="BA18" s="79"/>
      <c r="BB18" s="79"/>
      <c r="BC18" s="78" t="str">
        <f>REPLACE(INDEX(GroupVertices[Group],MATCH(Edges[[#This Row],[Vertex 1]],GroupVertices[Vertex],0)),1,1,"")</f>
        <v>11</v>
      </c>
      <c r="BD18" s="78" t="str">
        <f>REPLACE(INDEX(GroupVertices[Group],MATCH(Edges[[#This Row],[Vertex 2]],GroupVertices[Vertex],0)),1,1,"")</f>
        <v>11</v>
      </c>
    </row>
    <row r="19" spans="1:56" ht="15">
      <c r="A19" s="64" t="s">
        <v>230</v>
      </c>
      <c r="B19" s="64" t="s">
        <v>230</v>
      </c>
      <c r="C19" s="65"/>
      <c r="D19" s="66"/>
      <c r="E19" s="67"/>
      <c r="F19" s="68"/>
      <c r="G19" s="65"/>
      <c r="H19" s="69"/>
      <c r="I19" s="70"/>
      <c r="J19" s="70"/>
      <c r="K19" s="34" t="s">
        <v>65</v>
      </c>
      <c r="L19" s="77">
        <v>19</v>
      </c>
      <c r="M19" s="77"/>
      <c r="N19" s="72"/>
      <c r="O19" s="79" t="s">
        <v>178</v>
      </c>
      <c r="P19" s="81">
        <v>43658.50103009259</v>
      </c>
      <c r="Q19" s="79" t="s">
        <v>575</v>
      </c>
      <c r="R19" s="79"/>
      <c r="S19" s="79"/>
      <c r="T19" s="79" t="s">
        <v>1051</v>
      </c>
      <c r="U19" s="82" t="s">
        <v>1111</v>
      </c>
      <c r="V19" s="82" t="s">
        <v>1111</v>
      </c>
      <c r="W19" s="81">
        <v>43658.50103009259</v>
      </c>
      <c r="X19" s="85">
        <v>43658</v>
      </c>
      <c r="Y19" s="87" t="s">
        <v>1437</v>
      </c>
      <c r="Z19" s="82" t="s">
        <v>1955</v>
      </c>
      <c r="AA19" s="79"/>
      <c r="AB19" s="79"/>
      <c r="AC19" s="87" t="s">
        <v>2472</v>
      </c>
      <c r="AD19" s="79"/>
      <c r="AE19" s="79" t="b">
        <v>0</v>
      </c>
      <c r="AF19" s="79">
        <v>1</v>
      </c>
      <c r="AG19" s="87" t="s">
        <v>2991</v>
      </c>
      <c r="AH19" s="79" t="b">
        <v>0</v>
      </c>
      <c r="AI19" s="79" t="s">
        <v>3019</v>
      </c>
      <c r="AJ19" s="79"/>
      <c r="AK19" s="87" t="s">
        <v>2991</v>
      </c>
      <c r="AL19" s="79" t="b">
        <v>0</v>
      </c>
      <c r="AM19" s="79">
        <v>0</v>
      </c>
      <c r="AN19" s="87" t="s">
        <v>2991</v>
      </c>
      <c r="AO19" s="79" t="s">
        <v>3036</v>
      </c>
      <c r="AP19" s="79" t="b">
        <v>0</v>
      </c>
      <c r="AQ19" s="87" t="s">
        <v>2472</v>
      </c>
      <c r="AR19" s="79" t="s">
        <v>178</v>
      </c>
      <c r="AS19" s="79">
        <v>0</v>
      </c>
      <c r="AT19" s="79">
        <v>0</v>
      </c>
      <c r="AU19" s="79"/>
      <c r="AV19" s="79"/>
      <c r="AW19" s="79"/>
      <c r="AX19" s="79"/>
      <c r="AY19" s="79"/>
      <c r="AZ19" s="79"/>
      <c r="BA19" s="79"/>
      <c r="BB19" s="79"/>
      <c r="BC19" s="78" t="str">
        <f>REPLACE(INDEX(GroupVertices[Group],MATCH(Edges[[#This Row],[Vertex 1]],GroupVertices[Vertex],0)),1,1,"")</f>
        <v>48</v>
      </c>
      <c r="BD19" s="78" t="str">
        <f>REPLACE(INDEX(GroupVertices[Group],MATCH(Edges[[#This Row],[Vertex 2]],GroupVertices[Vertex],0)),1,1,"")</f>
        <v>48</v>
      </c>
    </row>
    <row r="20" spans="1:56" ht="15">
      <c r="A20" s="64" t="s">
        <v>231</v>
      </c>
      <c r="B20" s="64" t="s">
        <v>231</v>
      </c>
      <c r="C20" s="65"/>
      <c r="D20" s="66"/>
      <c r="E20" s="67"/>
      <c r="F20" s="68"/>
      <c r="G20" s="65"/>
      <c r="H20" s="69"/>
      <c r="I20" s="70"/>
      <c r="J20" s="70"/>
      <c r="K20" s="34" t="s">
        <v>65</v>
      </c>
      <c r="L20" s="77">
        <v>20</v>
      </c>
      <c r="M20" s="77"/>
      <c r="N20" s="72"/>
      <c r="O20" s="79" t="s">
        <v>178</v>
      </c>
      <c r="P20" s="81">
        <v>43658.55149305556</v>
      </c>
      <c r="Q20" s="79" t="s">
        <v>576</v>
      </c>
      <c r="R20" s="79"/>
      <c r="S20" s="79"/>
      <c r="T20" s="79" t="s">
        <v>1048</v>
      </c>
      <c r="U20" s="79"/>
      <c r="V20" s="82" t="s">
        <v>1184</v>
      </c>
      <c r="W20" s="81">
        <v>43658.55149305556</v>
      </c>
      <c r="X20" s="85">
        <v>43658</v>
      </c>
      <c r="Y20" s="87" t="s">
        <v>1438</v>
      </c>
      <c r="Z20" s="82" t="s">
        <v>1956</v>
      </c>
      <c r="AA20" s="79"/>
      <c r="AB20" s="79"/>
      <c r="AC20" s="87" t="s">
        <v>2473</v>
      </c>
      <c r="AD20" s="79"/>
      <c r="AE20" s="79" t="b">
        <v>0</v>
      </c>
      <c r="AF20" s="79">
        <v>1</v>
      </c>
      <c r="AG20" s="87" t="s">
        <v>2991</v>
      </c>
      <c r="AH20" s="79" t="b">
        <v>0</v>
      </c>
      <c r="AI20" s="79" t="s">
        <v>3019</v>
      </c>
      <c r="AJ20" s="79"/>
      <c r="AK20" s="87" t="s">
        <v>2991</v>
      </c>
      <c r="AL20" s="79" t="b">
        <v>0</v>
      </c>
      <c r="AM20" s="79">
        <v>0</v>
      </c>
      <c r="AN20" s="87" t="s">
        <v>2991</v>
      </c>
      <c r="AO20" s="79" t="s">
        <v>3038</v>
      </c>
      <c r="AP20" s="79" t="b">
        <v>0</v>
      </c>
      <c r="AQ20" s="87" t="s">
        <v>2473</v>
      </c>
      <c r="AR20" s="79" t="s">
        <v>178</v>
      </c>
      <c r="AS20" s="79">
        <v>0</v>
      </c>
      <c r="AT20" s="79">
        <v>0</v>
      </c>
      <c r="AU20" s="79"/>
      <c r="AV20" s="79"/>
      <c r="AW20" s="79"/>
      <c r="AX20" s="79"/>
      <c r="AY20" s="79"/>
      <c r="AZ20" s="79"/>
      <c r="BA20" s="79"/>
      <c r="BB20" s="79"/>
      <c r="BC20" s="78" t="str">
        <f>REPLACE(INDEX(GroupVertices[Group],MATCH(Edges[[#This Row],[Vertex 1]],GroupVertices[Vertex],0)),1,1,"")</f>
        <v>49</v>
      </c>
      <c r="BD20" s="78" t="str">
        <f>REPLACE(INDEX(GroupVertices[Group],MATCH(Edges[[#This Row],[Vertex 2]],GroupVertices[Vertex],0)),1,1,"")</f>
        <v>49</v>
      </c>
    </row>
    <row r="21" spans="1:56" ht="15">
      <c r="A21" s="64" t="s">
        <v>232</v>
      </c>
      <c r="B21" s="64" t="s">
        <v>232</v>
      </c>
      <c r="C21" s="65"/>
      <c r="D21" s="66"/>
      <c r="E21" s="67"/>
      <c r="F21" s="68"/>
      <c r="G21" s="65"/>
      <c r="H21" s="69"/>
      <c r="I21" s="70"/>
      <c r="J21" s="70"/>
      <c r="K21" s="34" t="s">
        <v>65</v>
      </c>
      <c r="L21" s="77">
        <v>21</v>
      </c>
      <c r="M21" s="77"/>
      <c r="N21" s="72"/>
      <c r="O21" s="79" t="s">
        <v>178</v>
      </c>
      <c r="P21" s="81">
        <v>43658.56105324074</v>
      </c>
      <c r="Q21" s="79" t="s">
        <v>577</v>
      </c>
      <c r="R21" s="79"/>
      <c r="S21" s="79"/>
      <c r="T21" s="79" t="s">
        <v>1048</v>
      </c>
      <c r="U21" s="79"/>
      <c r="V21" s="82" t="s">
        <v>1185</v>
      </c>
      <c r="W21" s="81">
        <v>43658.56105324074</v>
      </c>
      <c r="X21" s="85">
        <v>43658</v>
      </c>
      <c r="Y21" s="87" t="s">
        <v>1439</v>
      </c>
      <c r="Z21" s="82" t="s">
        <v>1957</v>
      </c>
      <c r="AA21" s="79"/>
      <c r="AB21" s="79"/>
      <c r="AC21" s="87" t="s">
        <v>2474</v>
      </c>
      <c r="AD21" s="79"/>
      <c r="AE21" s="79" t="b">
        <v>0</v>
      </c>
      <c r="AF21" s="79">
        <v>1</v>
      </c>
      <c r="AG21" s="87" t="s">
        <v>2991</v>
      </c>
      <c r="AH21" s="79" t="b">
        <v>0</v>
      </c>
      <c r="AI21" s="79" t="s">
        <v>3019</v>
      </c>
      <c r="AJ21" s="79"/>
      <c r="AK21" s="87" t="s">
        <v>2991</v>
      </c>
      <c r="AL21" s="79" t="b">
        <v>0</v>
      </c>
      <c r="AM21" s="79">
        <v>0</v>
      </c>
      <c r="AN21" s="87" t="s">
        <v>2991</v>
      </c>
      <c r="AO21" s="79" t="s">
        <v>3036</v>
      </c>
      <c r="AP21" s="79" t="b">
        <v>0</v>
      </c>
      <c r="AQ21" s="87" t="s">
        <v>2474</v>
      </c>
      <c r="AR21" s="79" t="s">
        <v>178</v>
      </c>
      <c r="AS21" s="79">
        <v>0</v>
      </c>
      <c r="AT21" s="79">
        <v>0</v>
      </c>
      <c r="AU21" s="79"/>
      <c r="AV21" s="79"/>
      <c r="AW21" s="79"/>
      <c r="AX21" s="79"/>
      <c r="AY21" s="79"/>
      <c r="AZ21" s="79"/>
      <c r="BA21" s="79"/>
      <c r="BB21" s="79"/>
      <c r="BC21" s="78" t="str">
        <f>REPLACE(INDEX(GroupVertices[Group],MATCH(Edges[[#This Row],[Vertex 1]],GroupVertices[Vertex],0)),1,1,"")</f>
        <v>50</v>
      </c>
      <c r="BD21" s="78" t="str">
        <f>REPLACE(INDEX(GroupVertices[Group],MATCH(Edges[[#This Row],[Vertex 2]],GroupVertices[Vertex],0)),1,1,"")</f>
        <v>50</v>
      </c>
    </row>
    <row r="22" spans="1:56" ht="15">
      <c r="A22" s="64" t="s">
        <v>233</v>
      </c>
      <c r="B22" s="64" t="s">
        <v>233</v>
      </c>
      <c r="C22" s="65"/>
      <c r="D22" s="66"/>
      <c r="E22" s="67"/>
      <c r="F22" s="68"/>
      <c r="G22" s="65"/>
      <c r="H22" s="69"/>
      <c r="I22" s="70"/>
      <c r="J22" s="70"/>
      <c r="K22" s="34" t="s">
        <v>65</v>
      </c>
      <c r="L22" s="77">
        <v>22</v>
      </c>
      <c r="M22" s="77"/>
      <c r="N22" s="72"/>
      <c r="O22" s="79" t="s">
        <v>178</v>
      </c>
      <c r="P22" s="81">
        <v>43658.62962962963</v>
      </c>
      <c r="Q22" s="79" t="s">
        <v>578</v>
      </c>
      <c r="R22" s="79"/>
      <c r="S22" s="79"/>
      <c r="T22" s="79" t="s">
        <v>1052</v>
      </c>
      <c r="U22" s="79"/>
      <c r="V22" s="82" t="s">
        <v>1186</v>
      </c>
      <c r="W22" s="81">
        <v>43658.62962962963</v>
      </c>
      <c r="X22" s="85">
        <v>43658</v>
      </c>
      <c r="Y22" s="87" t="s">
        <v>1440</v>
      </c>
      <c r="Z22" s="82" t="s">
        <v>1958</v>
      </c>
      <c r="AA22" s="79"/>
      <c r="AB22" s="79"/>
      <c r="AC22" s="87" t="s">
        <v>2475</v>
      </c>
      <c r="AD22" s="79"/>
      <c r="AE22" s="79" t="b">
        <v>0</v>
      </c>
      <c r="AF22" s="79">
        <v>2</v>
      </c>
      <c r="AG22" s="87" t="s">
        <v>2991</v>
      </c>
      <c r="AH22" s="79" t="b">
        <v>0</v>
      </c>
      <c r="AI22" s="79" t="s">
        <v>3019</v>
      </c>
      <c r="AJ22" s="79"/>
      <c r="AK22" s="87" t="s">
        <v>2991</v>
      </c>
      <c r="AL22" s="79" t="b">
        <v>0</v>
      </c>
      <c r="AM22" s="79">
        <v>0</v>
      </c>
      <c r="AN22" s="87" t="s">
        <v>2991</v>
      </c>
      <c r="AO22" s="79" t="s">
        <v>3036</v>
      </c>
      <c r="AP22" s="79" t="b">
        <v>0</v>
      </c>
      <c r="AQ22" s="87" t="s">
        <v>2475</v>
      </c>
      <c r="AR22" s="79" t="s">
        <v>178</v>
      </c>
      <c r="AS22" s="79">
        <v>0</v>
      </c>
      <c r="AT22" s="79">
        <v>0</v>
      </c>
      <c r="AU22" s="79"/>
      <c r="AV22" s="79"/>
      <c r="AW22" s="79"/>
      <c r="AX22" s="79"/>
      <c r="AY22" s="79"/>
      <c r="AZ22" s="79"/>
      <c r="BA22" s="79"/>
      <c r="BB22" s="79"/>
      <c r="BC22" s="78" t="str">
        <f>REPLACE(INDEX(GroupVertices[Group],MATCH(Edges[[#This Row],[Vertex 1]],GroupVertices[Vertex],0)),1,1,"")</f>
        <v>51</v>
      </c>
      <c r="BD22" s="78" t="str">
        <f>REPLACE(INDEX(GroupVertices[Group],MATCH(Edges[[#This Row],[Vertex 2]],GroupVertices[Vertex],0)),1,1,"")</f>
        <v>51</v>
      </c>
    </row>
    <row r="23" spans="1:56" ht="15">
      <c r="A23" s="64" t="s">
        <v>233</v>
      </c>
      <c r="B23" s="64" t="s">
        <v>233</v>
      </c>
      <c r="C23" s="65"/>
      <c r="D23" s="66"/>
      <c r="E23" s="67"/>
      <c r="F23" s="68"/>
      <c r="G23" s="65"/>
      <c r="H23" s="69"/>
      <c r="I23" s="70"/>
      <c r="J23" s="70"/>
      <c r="K23" s="34" t="s">
        <v>65</v>
      </c>
      <c r="L23" s="77">
        <v>23</v>
      </c>
      <c r="M23" s="77"/>
      <c r="N23" s="72"/>
      <c r="O23" s="79" t="s">
        <v>178</v>
      </c>
      <c r="P23" s="81">
        <v>43658.633356481485</v>
      </c>
      <c r="Q23" s="79" t="s">
        <v>579</v>
      </c>
      <c r="R23" s="79"/>
      <c r="S23" s="79"/>
      <c r="T23" s="79" t="s">
        <v>1052</v>
      </c>
      <c r="U23" s="79"/>
      <c r="V23" s="82" t="s">
        <v>1186</v>
      </c>
      <c r="W23" s="81">
        <v>43658.633356481485</v>
      </c>
      <c r="X23" s="85">
        <v>43658</v>
      </c>
      <c r="Y23" s="87" t="s">
        <v>1441</v>
      </c>
      <c r="Z23" s="82" t="s">
        <v>1959</v>
      </c>
      <c r="AA23" s="79"/>
      <c r="AB23" s="79"/>
      <c r="AC23" s="87" t="s">
        <v>2476</v>
      </c>
      <c r="AD23" s="79"/>
      <c r="AE23" s="79" t="b">
        <v>0</v>
      </c>
      <c r="AF23" s="79">
        <v>2</v>
      </c>
      <c r="AG23" s="87" t="s">
        <v>2991</v>
      </c>
      <c r="AH23" s="79" t="b">
        <v>0</v>
      </c>
      <c r="AI23" s="79" t="s">
        <v>3019</v>
      </c>
      <c r="AJ23" s="79"/>
      <c r="AK23" s="87" t="s">
        <v>2991</v>
      </c>
      <c r="AL23" s="79" t="b">
        <v>0</v>
      </c>
      <c r="AM23" s="79">
        <v>0</v>
      </c>
      <c r="AN23" s="87" t="s">
        <v>2991</v>
      </c>
      <c r="AO23" s="79" t="s">
        <v>3036</v>
      </c>
      <c r="AP23" s="79" t="b">
        <v>0</v>
      </c>
      <c r="AQ23" s="87" t="s">
        <v>2476</v>
      </c>
      <c r="AR23" s="79" t="s">
        <v>178</v>
      </c>
      <c r="AS23" s="79">
        <v>0</v>
      </c>
      <c r="AT23" s="79">
        <v>0</v>
      </c>
      <c r="AU23" s="79"/>
      <c r="AV23" s="79"/>
      <c r="AW23" s="79"/>
      <c r="AX23" s="79"/>
      <c r="AY23" s="79"/>
      <c r="AZ23" s="79"/>
      <c r="BA23" s="79"/>
      <c r="BB23" s="79"/>
      <c r="BC23" s="78" t="str">
        <f>REPLACE(INDEX(GroupVertices[Group],MATCH(Edges[[#This Row],[Vertex 1]],GroupVertices[Vertex],0)),1,1,"")</f>
        <v>51</v>
      </c>
      <c r="BD23" s="78" t="str">
        <f>REPLACE(INDEX(GroupVertices[Group],MATCH(Edges[[#This Row],[Vertex 2]],GroupVertices[Vertex],0)),1,1,"")</f>
        <v>51</v>
      </c>
    </row>
    <row r="24" spans="1:56" ht="15">
      <c r="A24" s="64" t="s">
        <v>234</v>
      </c>
      <c r="B24" s="64" t="s">
        <v>234</v>
      </c>
      <c r="C24" s="65"/>
      <c r="D24" s="66"/>
      <c r="E24" s="67"/>
      <c r="F24" s="68"/>
      <c r="G24" s="65"/>
      <c r="H24" s="69"/>
      <c r="I24" s="70"/>
      <c r="J24" s="70"/>
      <c r="K24" s="34" t="s">
        <v>65</v>
      </c>
      <c r="L24" s="77">
        <v>24</v>
      </c>
      <c r="M24" s="77"/>
      <c r="N24" s="72"/>
      <c r="O24" s="79" t="s">
        <v>178</v>
      </c>
      <c r="P24" s="81">
        <v>43658.63615740741</v>
      </c>
      <c r="Q24" s="79" t="s">
        <v>580</v>
      </c>
      <c r="R24" s="79"/>
      <c r="S24" s="79"/>
      <c r="T24" s="79" t="s">
        <v>1048</v>
      </c>
      <c r="U24" s="79"/>
      <c r="V24" s="82" t="s">
        <v>1187</v>
      </c>
      <c r="W24" s="81">
        <v>43658.63615740741</v>
      </c>
      <c r="X24" s="85">
        <v>43658</v>
      </c>
      <c r="Y24" s="87" t="s">
        <v>1442</v>
      </c>
      <c r="Z24" s="82" t="s">
        <v>1960</v>
      </c>
      <c r="AA24" s="79"/>
      <c r="AB24" s="79"/>
      <c r="AC24" s="87" t="s">
        <v>2477</v>
      </c>
      <c r="AD24" s="79"/>
      <c r="AE24" s="79" t="b">
        <v>0</v>
      </c>
      <c r="AF24" s="79">
        <v>0</v>
      </c>
      <c r="AG24" s="87" t="s">
        <v>2991</v>
      </c>
      <c r="AH24" s="79" t="b">
        <v>0</v>
      </c>
      <c r="AI24" s="79" t="s">
        <v>3019</v>
      </c>
      <c r="AJ24" s="79"/>
      <c r="AK24" s="87" t="s">
        <v>2991</v>
      </c>
      <c r="AL24" s="79" t="b">
        <v>0</v>
      </c>
      <c r="AM24" s="79">
        <v>0</v>
      </c>
      <c r="AN24" s="87" t="s">
        <v>2991</v>
      </c>
      <c r="AO24" s="79" t="s">
        <v>3036</v>
      </c>
      <c r="AP24" s="79" t="b">
        <v>0</v>
      </c>
      <c r="AQ24" s="87" t="s">
        <v>2477</v>
      </c>
      <c r="AR24" s="79" t="s">
        <v>178</v>
      </c>
      <c r="AS24" s="79">
        <v>0</v>
      </c>
      <c r="AT24" s="79">
        <v>0</v>
      </c>
      <c r="AU24" s="79"/>
      <c r="AV24" s="79"/>
      <c r="AW24" s="79"/>
      <c r="AX24" s="79"/>
      <c r="AY24" s="79"/>
      <c r="AZ24" s="79"/>
      <c r="BA24" s="79"/>
      <c r="BB24" s="79"/>
      <c r="BC24" s="78" t="str">
        <f>REPLACE(INDEX(GroupVertices[Group],MATCH(Edges[[#This Row],[Vertex 1]],GroupVertices[Vertex],0)),1,1,"")</f>
        <v>52</v>
      </c>
      <c r="BD24" s="78" t="str">
        <f>REPLACE(INDEX(GroupVertices[Group],MATCH(Edges[[#This Row],[Vertex 2]],GroupVertices[Vertex],0)),1,1,"")</f>
        <v>52</v>
      </c>
    </row>
    <row r="25" spans="1:56" ht="15">
      <c r="A25" s="64" t="s">
        <v>235</v>
      </c>
      <c r="B25" s="64" t="s">
        <v>523</v>
      </c>
      <c r="C25" s="65"/>
      <c r="D25" s="66"/>
      <c r="E25" s="67"/>
      <c r="F25" s="68"/>
      <c r="G25" s="65"/>
      <c r="H25" s="69"/>
      <c r="I25" s="70"/>
      <c r="J25" s="70"/>
      <c r="K25" s="34" t="s">
        <v>65</v>
      </c>
      <c r="L25" s="77">
        <v>25</v>
      </c>
      <c r="M25" s="77"/>
      <c r="N25" s="72"/>
      <c r="O25" s="79" t="s">
        <v>561</v>
      </c>
      <c r="P25" s="81">
        <v>43656.85208333333</v>
      </c>
      <c r="Q25" s="79" t="s">
        <v>581</v>
      </c>
      <c r="R25" s="82" t="s">
        <v>1003</v>
      </c>
      <c r="S25" s="79" t="s">
        <v>1032</v>
      </c>
      <c r="T25" s="79" t="s">
        <v>1053</v>
      </c>
      <c r="U25" s="82" t="s">
        <v>1112</v>
      </c>
      <c r="V25" s="82" t="s">
        <v>1112</v>
      </c>
      <c r="W25" s="81">
        <v>43656.85208333333</v>
      </c>
      <c r="X25" s="85">
        <v>43656</v>
      </c>
      <c r="Y25" s="87" t="s">
        <v>1443</v>
      </c>
      <c r="Z25" s="82" t="s">
        <v>1961</v>
      </c>
      <c r="AA25" s="79"/>
      <c r="AB25" s="79"/>
      <c r="AC25" s="87" t="s">
        <v>2478</v>
      </c>
      <c r="AD25" s="79"/>
      <c r="AE25" s="79" t="b">
        <v>0</v>
      </c>
      <c r="AF25" s="79">
        <v>10</v>
      </c>
      <c r="AG25" s="87" t="s">
        <v>2991</v>
      </c>
      <c r="AH25" s="79" t="b">
        <v>0</v>
      </c>
      <c r="AI25" s="79" t="s">
        <v>3019</v>
      </c>
      <c r="AJ25" s="79"/>
      <c r="AK25" s="87" t="s">
        <v>2991</v>
      </c>
      <c r="AL25" s="79" t="b">
        <v>0</v>
      </c>
      <c r="AM25" s="79">
        <v>6</v>
      </c>
      <c r="AN25" s="87" t="s">
        <v>2991</v>
      </c>
      <c r="AO25" s="79" t="s">
        <v>3040</v>
      </c>
      <c r="AP25" s="79" t="b">
        <v>0</v>
      </c>
      <c r="AQ25" s="87" t="s">
        <v>2478</v>
      </c>
      <c r="AR25" s="79" t="s">
        <v>562</v>
      </c>
      <c r="AS25" s="79">
        <v>0</v>
      </c>
      <c r="AT25" s="79">
        <v>0</v>
      </c>
      <c r="AU25" s="79"/>
      <c r="AV25" s="79"/>
      <c r="AW25" s="79"/>
      <c r="AX25" s="79"/>
      <c r="AY25" s="79"/>
      <c r="AZ25" s="79"/>
      <c r="BA25" s="79"/>
      <c r="BB25" s="79"/>
      <c r="BC25" s="78" t="str">
        <f>REPLACE(INDEX(GroupVertices[Group],MATCH(Edges[[#This Row],[Vertex 1]],GroupVertices[Vertex],0)),1,1,"")</f>
        <v>7</v>
      </c>
      <c r="BD25" s="78" t="str">
        <f>REPLACE(INDEX(GroupVertices[Group],MATCH(Edges[[#This Row],[Vertex 2]],GroupVertices[Vertex],0)),1,1,"")</f>
        <v>7</v>
      </c>
    </row>
    <row r="26" spans="1:56" ht="15">
      <c r="A26" s="64" t="s">
        <v>236</v>
      </c>
      <c r="B26" s="64" t="s">
        <v>235</v>
      </c>
      <c r="C26" s="65"/>
      <c r="D26" s="66"/>
      <c r="E26" s="67"/>
      <c r="F26" s="68"/>
      <c r="G26" s="65"/>
      <c r="H26" s="69"/>
      <c r="I26" s="70"/>
      <c r="J26" s="70"/>
      <c r="K26" s="34" t="s">
        <v>65</v>
      </c>
      <c r="L26" s="77">
        <v>26</v>
      </c>
      <c r="M26" s="77"/>
      <c r="N26" s="72"/>
      <c r="O26" s="79" t="s">
        <v>562</v>
      </c>
      <c r="P26" s="81">
        <v>43658.655648148146</v>
      </c>
      <c r="Q26" s="79" t="s">
        <v>581</v>
      </c>
      <c r="R26" s="79"/>
      <c r="S26" s="79"/>
      <c r="T26" s="79" t="s">
        <v>1054</v>
      </c>
      <c r="U26" s="79"/>
      <c r="V26" s="82" t="s">
        <v>1188</v>
      </c>
      <c r="W26" s="81">
        <v>43658.655648148146</v>
      </c>
      <c r="X26" s="85">
        <v>43658</v>
      </c>
      <c r="Y26" s="87" t="s">
        <v>1444</v>
      </c>
      <c r="Z26" s="82" t="s">
        <v>1962</v>
      </c>
      <c r="AA26" s="79"/>
      <c r="AB26" s="79"/>
      <c r="AC26" s="87" t="s">
        <v>2479</v>
      </c>
      <c r="AD26" s="79"/>
      <c r="AE26" s="79" t="b">
        <v>0</v>
      </c>
      <c r="AF26" s="79">
        <v>0</v>
      </c>
      <c r="AG26" s="87" t="s">
        <v>2991</v>
      </c>
      <c r="AH26" s="79" t="b">
        <v>0</v>
      </c>
      <c r="AI26" s="79" t="s">
        <v>3019</v>
      </c>
      <c r="AJ26" s="79"/>
      <c r="AK26" s="87" t="s">
        <v>2991</v>
      </c>
      <c r="AL26" s="79" t="b">
        <v>0</v>
      </c>
      <c r="AM26" s="79">
        <v>6</v>
      </c>
      <c r="AN26" s="87" t="s">
        <v>2478</v>
      </c>
      <c r="AO26" s="79" t="s">
        <v>3036</v>
      </c>
      <c r="AP26" s="79" t="b">
        <v>0</v>
      </c>
      <c r="AQ26" s="87" t="s">
        <v>2478</v>
      </c>
      <c r="AR26" s="79" t="s">
        <v>178</v>
      </c>
      <c r="AS26" s="79">
        <v>0</v>
      </c>
      <c r="AT26" s="79">
        <v>0</v>
      </c>
      <c r="AU26" s="79"/>
      <c r="AV26" s="79"/>
      <c r="AW26" s="79"/>
      <c r="AX26" s="79"/>
      <c r="AY26" s="79"/>
      <c r="AZ26" s="79"/>
      <c r="BA26" s="79"/>
      <c r="BB26" s="79"/>
      <c r="BC26" s="78" t="str">
        <f>REPLACE(INDEX(GroupVertices[Group],MATCH(Edges[[#This Row],[Vertex 1]],GroupVertices[Vertex],0)),1,1,"")</f>
        <v>7</v>
      </c>
      <c r="BD26" s="78" t="str">
        <f>REPLACE(INDEX(GroupVertices[Group],MATCH(Edges[[#This Row],[Vertex 2]],GroupVertices[Vertex],0)),1,1,"")</f>
        <v>7</v>
      </c>
    </row>
    <row r="27" spans="1:56" ht="15">
      <c r="A27" s="64" t="s">
        <v>236</v>
      </c>
      <c r="B27" s="64" t="s">
        <v>523</v>
      </c>
      <c r="C27" s="65"/>
      <c r="D27" s="66"/>
      <c r="E27" s="67"/>
      <c r="F27" s="68"/>
      <c r="G27" s="65"/>
      <c r="H27" s="69"/>
      <c r="I27" s="70"/>
      <c r="J27" s="70"/>
      <c r="K27" s="34" t="s">
        <v>65</v>
      </c>
      <c r="L27" s="77">
        <v>27</v>
      </c>
      <c r="M27" s="77"/>
      <c r="N27" s="72"/>
      <c r="O27" s="79" t="s">
        <v>561</v>
      </c>
      <c r="P27" s="81">
        <v>43658.655648148146</v>
      </c>
      <c r="Q27" s="79" t="s">
        <v>581</v>
      </c>
      <c r="R27" s="79"/>
      <c r="S27" s="79"/>
      <c r="T27" s="79" t="s">
        <v>1054</v>
      </c>
      <c r="U27" s="79"/>
      <c r="V27" s="82" t="s">
        <v>1188</v>
      </c>
      <c r="W27" s="81">
        <v>43658.655648148146</v>
      </c>
      <c r="X27" s="85">
        <v>43658</v>
      </c>
      <c r="Y27" s="87" t="s">
        <v>1444</v>
      </c>
      <c r="Z27" s="82" t="s">
        <v>1962</v>
      </c>
      <c r="AA27" s="79"/>
      <c r="AB27" s="79"/>
      <c r="AC27" s="87" t="s">
        <v>2479</v>
      </c>
      <c r="AD27" s="79"/>
      <c r="AE27" s="79" t="b">
        <v>0</v>
      </c>
      <c r="AF27" s="79">
        <v>0</v>
      </c>
      <c r="AG27" s="87" t="s">
        <v>2991</v>
      </c>
      <c r="AH27" s="79" t="b">
        <v>0</v>
      </c>
      <c r="AI27" s="79" t="s">
        <v>3019</v>
      </c>
      <c r="AJ27" s="79"/>
      <c r="AK27" s="87" t="s">
        <v>2991</v>
      </c>
      <c r="AL27" s="79" t="b">
        <v>0</v>
      </c>
      <c r="AM27" s="79">
        <v>6</v>
      </c>
      <c r="AN27" s="87" t="s">
        <v>2478</v>
      </c>
      <c r="AO27" s="79" t="s">
        <v>3036</v>
      </c>
      <c r="AP27" s="79" t="b">
        <v>0</v>
      </c>
      <c r="AQ27" s="87" t="s">
        <v>2478</v>
      </c>
      <c r="AR27" s="79" t="s">
        <v>178</v>
      </c>
      <c r="AS27" s="79">
        <v>0</v>
      </c>
      <c r="AT27" s="79">
        <v>0</v>
      </c>
      <c r="AU27" s="79"/>
      <c r="AV27" s="79"/>
      <c r="AW27" s="79"/>
      <c r="AX27" s="79"/>
      <c r="AY27" s="79"/>
      <c r="AZ27" s="79"/>
      <c r="BA27" s="79"/>
      <c r="BB27" s="79"/>
      <c r="BC27" s="78" t="str">
        <f>REPLACE(INDEX(GroupVertices[Group],MATCH(Edges[[#This Row],[Vertex 1]],GroupVertices[Vertex],0)),1,1,"")</f>
        <v>7</v>
      </c>
      <c r="BD27" s="78" t="str">
        <f>REPLACE(INDEX(GroupVertices[Group],MATCH(Edges[[#This Row],[Vertex 2]],GroupVertices[Vertex],0)),1,1,"")</f>
        <v>7</v>
      </c>
    </row>
    <row r="28" spans="1:56" ht="15">
      <c r="A28" s="64" t="s">
        <v>237</v>
      </c>
      <c r="B28" s="64" t="s">
        <v>524</v>
      </c>
      <c r="C28" s="65"/>
      <c r="D28" s="66"/>
      <c r="E28" s="67"/>
      <c r="F28" s="68"/>
      <c r="G28" s="65"/>
      <c r="H28" s="69"/>
      <c r="I28" s="70"/>
      <c r="J28" s="70"/>
      <c r="K28" s="34" t="s">
        <v>65</v>
      </c>
      <c r="L28" s="77">
        <v>28</v>
      </c>
      <c r="M28" s="77"/>
      <c r="N28" s="72"/>
      <c r="O28" s="79" t="s">
        <v>560</v>
      </c>
      <c r="P28" s="81">
        <v>43658.67049768518</v>
      </c>
      <c r="Q28" s="79" t="s">
        <v>582</v>
      </c>
      <c r="R28" s="79"/>
      <c r="S28" s="79"/>
      <c r="T28" s="79" t="s">
        <v>1055</v>
      </c>
      <c r="U28" s="82" t="s">
        <v>1113</v>
      </c>
      <c r="V28" s="82" t="s">
        <v>1113</v>
      </c>
      <c r="W28" s="81">
        <v>43658.67049768518</v>
      </c>
      <c r="X28" s="85">
        <v>43658</v>
      </c>
      <c r="Y28" s="87" t="s">
        <v>1445</v>
      </c>
      <c r="Z28" s="82" t="s">
        <v>1963</v>
      </c>
      <c r="AA28" s="79"/>
      <c r="AB28" s="79"/>
      <c r="AC28" s="87" t="s">
        <v>2480</v>
      </c>
      <c r="AD28" s="87" t="s">
        <v>2979</v>
      </c>
      <c r="AE28" s="79" t="b">
        <v>0</v>
      </c>
      <c r="AF28" s="79">
        <v>3</v>
      </c>
      <c r="AG28" s="87" t="s">
        <v>2995</v>
      </c>
      <c r="AH28" s="79" t="b">
        <v>0</v>
      </c>
      <c r="AI28" s="79" t="s">
        <v>3020</v>
      </c>
      <c r="AJ28" s="79"/>
      <c r="AK28" s="87" t="s">
        <v>2991</v>
      </c>
      <c r="AL28" s="79" t="b">
        <v>0</v>
      </c>
      <c r="AM28" s="79">
        <v>0</v>
      </c>
      <c r="AN28" s="87" t="s">
        <v>2991</v>
      </c>
      <c r="AO28" s="79" t="s">
        <v>3036</v>
      </c>
      <c r="AP28" s="79" t="b">
        <v>0</v>
      </c>
      <c r="AQ28" s="87" t="s">
        <v>2979</v>
      </c>
      <c r="AR28" s="79" t="s">
        <v>178</v>
      </c>
      <c r="AS28" s="79">
        <v>0</v>
      </c>
      <c r="AT28" s="79">
        <v>0</v>
      </c>
      <c r="AU28" s="79"/>
      <c r="AV28" s="79"/>
      <c r="AW28" s="79"/>
      <c r="AX28" s="79"/>
      <c r="AY28" s="79"/>
      <c r="AZ28" s="79"/>
      <c r="BA28" s="79"/>
      <c r="BB28" s="79"/>
      <c r="BC28" s="78" t="str">
        <f>REPLACE(INDEX(GroupVertices[Group],MATCH(Edges[[#This Row],[Vertex 1]],GroupVertices[Vertex],0)),1,1,"")</f>
        <v>1</v>
      </c>
      <c r="BD28" s="78" t="str">
        <f>REPLACE(INDEX(GroupVertices[Group],MATCH(Edges[[#This Row],[Vertex 2]],GroupVertices[Vertex],0)),1,1,"")</f>
        <v>1</v>
      </c>
    </row>
    <row r="29" spans="1:56" ht="15">
      <c r="A29" s="64" t="s">
        <v>237</v>
      </c>
      <c r="B29" s="64" t="s">
        <v>522</v>
      </c>
      <c r="C29" s="65"/>
      <c r="D29" s="66"/>
      <c r="E29" s="67"/>
      <c r="F29" s="68"/>
      <c r="G29" s="65"/>
      <c r="H29" s="69"/>
      <c r="I29" s="70"/>
      <c r="J29" s="70"/>
      <c r="K29" s="34" t="s">
        <v>65</v>
      </c>
      <c r="L29" s="77">
        <v>29</v>
      </c>
      <c r="M29" s="77"/>
      <c r="N29" s="72"/>
      <c r="O29" s="79" t="s">
        <v>561</v>
      </c>
      <c r="P29" s="81">
        <v>43658.67049768518</v>
      </c>
      <c r="Q29" s="79" t="s">
        <v>582</v>
      </c>
      <c r="R29" s="79"/>
      <c r="S29" s="79"/>
      <c r="T29" s="79" t="s">
        <v>1055</v>
      </c>
      <c r="U29" s="82" t="s">
        <v>1113</v>
      </c>
      <c r="V29" s="82" t="s">
        <v>1113</v>
      </c>
      <c r="W29" s="81">
        <v>43658.67049768518</v>
      </c>
      <c r="X29" s="85">
        <v>43658</v>
      </c>
      <c r="Y29" s="87" t="s">
        <v>1445</v>
      </c>
      <c r="Z29" s="82" t="s">
        <v>1963</v>
      </c>
      <c r="AA29" s="79"/>
      <c r="AB29" s="79"/>
      <c r="AC29" s="87" t="s">
        <v>2480</v>
      </c>
      <c r="AD29" s="87" t="s">
        <v>2979</v>
      </c>
      <c r="AE29" s="79" t="b">
        <v>0</v>
      </c>
      <c r="AF29" s="79">
        <v>3</v>
      </c>
      <c r="AG29" s="87" t="s">
        <v>2995</v>
      </c>
      <c r="AH29" s="79" t="b">
        <v>0</v>
      </c>
      <c r="AI29" s="79" t="s">
        <v>3020</v>
      </c>
      <c r="AJ29" s="79"/>
      <c r="AK29" s="87" t="s">
        <v>2991</v>
      </c>
      <c r="AL29" s="79" t="b">
        <v>0</v>
      </c>
      <c r="AM29" s="79">
        <v>0</v>
      </c>
      <c r="AN29" s="87" t="s">
        <v>2991</v>
      </c>
      <c r="AO29" s="79" t="s">
        <v>3036</v>
      </c>
      <c r="AP29" s="79" t="b">
        <v>0</v>
      </c>
      <c r="AQ29" s="87" t="s">
        <v>2979</v>
      </c>
      <c r="AR29" s="79" t="s">
        <v>178</v>
      </c>
      <c r="AS29" s="79">
        <v>0</v>
      </c>
      <c r="AT29" s="79">
        <v>0</v>
      </c>
      <c r="AU29" s="79"/>
      <c r="AV29" s="79"/>
      <c r="AW29" s="79"/>
      <c r="AX29" s="79"/>
      <c r="AY29" s="79"/>
      <c r="AZ29" s="79"/>
      <c r="BA29" s="79"/>
      <c r="BB29" s="79"/>
      <c r="BC29" s="78" t="str">
        <f>REPLACE(INDEX(GroupVertices[Group],MATCH(Edges[[#This Row],[Vertex 1]],GroupVertices[Vertex],0)),1,1,"")</f>
        <v>1</v>
      </c>
      <c r="BD29" s="78" t="str">
        <f>REPLACE(INDEX(GroupVertices[Group],MATCH(Edges[[#This Row],[Vertex 2]],GroupVertices[Vertex],0)),1,1,"")</f>
        <v>1</v>
      </c>
    </row>
    <row r="30" spans="1:56" ht="15">
      <c r="A30" s="64" t="s">
        <v>238</v>
      </c>
      <c r="B30" s="64" t="s">
        <v>525</v>
      </c>
      <c r="C30" s="65"/>
      <c r="D30" s="66"/>
      <c r="E30" s="67"/>
      <c r="F30" s="68"/>
      <c r="G30" s="65"/>
      <c r="H30" s="69"/>
      <c r="I30" s="70"/>
      <c r="J30" s="70"/>
      <c r="K30" s="34" t="s">
        <v>65</v>
      </c>
      <c r="L30" s="77">
        <v>30</v>
      </c>
      <c r="M30" s="77"/>
      <c r="N30" s="72"/>
      <c r="O30" s="79" t="s">
        <v>561</v>
      </c>
      <c r="P30" s="81">
        <v>43615.02164351852</v>
      </c>
      <c r="Q30" s="79" t="s">
        <v>583</v>
      </c>
      <c r="R30" s="82" t="s">
        <v>1004</v>
      </c>
      <c r="S30" s="79" t="s">
        <v>1033</v>
      </c>
      <c r="T30" s="79" t="s">
        <v>1056</v>
      </c>
      <c r="U30" s="82" t="s">
        <v>1114</v>
      </c>
      <c r="V30" s="82" t="s">
        <v>1114</v>
      </c>
      <c r="W30" s="81">
        <v>43615.02164351852</v>
      </c>
      <c r="X30" s="85">
        <v>43615</v>
      </c>
      <c r="Y30" s="87" t="s">
        <v>1446</v>
      </c>
      <c r="Z30" s="82" t="s">
        <v>1964</v>
      </c>
      <c r="AA30" s="79"/>
      <c r="AB30" s="79"/>
      <c r="AC30" s="87" t="s">
        <v>2481</v>
      </c>
      <c r="AD30" s="79"/>
      <c r="AE30" s="79" t="b">
        <v>0</v>
      </c>
      <c r="AF30" s="79">
        <v>36</v>
      </c>
      <c r="AG30" s="87" t="s">
        <v>2991</v>
      </c>
      <c r="AH30" s="79" t="b">
        <v>0</v>
      </c>
      <c r="AI30" s="79" t="s">
        <v>3019</v>
      </c>
      <c r="AJ30" s="79"/>
      <c r="AK30" s="87" t="s">
        <v>2991</v>
      </c>
      <c r="AL30" s="79" t="b">
        <v>0</v>
      </c>
      <c r="AM30" s="79">
        <v>40</v>
      </c>
      <c r="AN30" s="87" t="s">
        <v>2991</v>
      </c>
      <c r="AO30" s="79" t="s">
        <v>3036</v>
      </c>
      <c r="AP30" s="79" t="b">
        <v>0</v>
      </c>
      <c r="AQ30" s="87" t="s">
        <v>2481</v>
      </c>
      <c r="AR30" s="79" t="s">
        <v>562</v>
      </c>
      <c r="AS30" s="79">
        <v>0</v>
      </c>
      <c r="AT30" s="79">
        <v>0</v>
      </c>
      <c r="AU30" s="79"/>
      <c r="AV30" s="79"/>
      <c r="AW30" s="79"/>
      <c r="AX30" s="79"/>
      <c r="AY30" s="79"/>
      <c r="AZ30" s="79"/>
      <c r="BA30" s="79"/>
      <c r="BB30" s="79"/>
      <c r="BC30" s="78" t="str">
        <f>REPLACE(INDEX(GroupVertices[Group],MATCH(Edges[[#This Row],[Vertex 1]],GroupVertices[Vertex],0)),1,1,"")</f>
        <v>14</v>
      </c>
      <c r="BD30" s="78" t="str">
        <f>REPLACE(INDEX(GroupVertices[Group],MATCH(Edges[[#This Row],[Vertex 2]],GroupVertices[Vertex],0)),1,1,"")</f>
        <v>14</v>
      </c>
    </row>
    <row r="31" spans="1:56" ht="15">
      <c r="A31" s="64" t="s">
        <v>239</v>
      </c>
      <c r="B31" s="64" t="s">
        <v>238</v>
      </c>
      <c r="C31" s="65"/>
      <c r="D31" s="66"/>
      <c r="E31" s="67"/>
      <c r="F31" s="68"/>
      <c r="G31" s="65"/>
      <c r="H31" s="69"/>
      <c r="I31" s="70"/>
      <c r="J31" s="70"/>
      <c r="K31" s="34" t="s">
        <v>65</v>
      </c>
      <c r="L31" s="77">
        <v>31</v>
      </c>
      <c r="M31" s="77"/>
      <c r="N31" s="72"/>
      <c r="O31" s="79" t="s">
        <v>562</v>
      </c>
      <c r="P31" s="81">
        <v>43658.71900462963</v>
      </c>
      <c r="Q31" s="79" t="s">
        <v>583</v>
      </c>
      <c r="R31" s="79"/>
      <c r="S31" s="79"/>
      <c r="T31" s="79"/>
      <c r="U31" s="79"/>
      <c r="V31" s="82" t="s">
        <v>1189</v>
      </c>
      <c r="W31" s="81">
        <v>43658.71900462963</v>
      </c>
      <c r="X31" s="85">
        <v>43658</v>
      </c>
      <c r="Y31" s="87" t="s">
        <v>1447</v>
      </c>
      <c r="Z31" s="82" t="s">
        <v>1965</v>
      </c>
      <c r="AA31" s="79"/>
      <c r="AB31" s="79"/>
      <c r="AC31" s="87" t="s">
        <v>2482</v>
      </c>
      <c r="AD31" s="79"/>
      <c r="AE31" s="79" t="b">
        <v>0</v>
      </c>
      <c r="AF31" s="79">
        <v>0</v>
      </c>
      <c r="AG31" s="87" t="s">
        <v>2991</v>
      </c>
      <c r="AH31" s="79" t="b">
        <v>0</v>
      </c>
      <c r="AI31" s="79" t="s">
        <v>3019</v>
      </c>
      <c r="AJ31" s="79"/>
      <c r="AK31" s="87" t="s">
        <v>2991</v>
      </c>
      <c r="AL31" s="79" t="b">
        <v>0</v>
      </c>
      <c r="AM31" s="79">
        <v>40</v>
      </c>
      <c r="AN31" s="87" t="s">
        <v>2481</v>
      </c>
      <c r="AO31" s="79" t="s">
        <v>3036</v>
      </c>
      <c r="AP31" s="79" t="b">
        <v>0</v>
      </c>
      <c r="AQ31" s="87" t="s">
        <v>2481</v>
      </c>
      <c r="AR31" s="79" t="s">
        <v>178</v>
      </c>
      <c r="AS31" s="79">
        <v>0</v>
      </c>
      <c r="AT31" s="79">
        <v>0</v>
      </c>
      <c r="AU31" s="79"/>
      <c r="AV31" s="79"/>
      <c r="AW31" s="79"/>
      <c r="AX31" s="79"/>
      <c r="AY31" s="79"/>
      <c r="AZ31" s="79"/>
      <c r="BA31" s="79"/>
      <c r="BB31" s="79"/>
      <c r="BC31" s="78" t="str">
        <f>REPLACE(INDEX(GroupVertices[Group],MATCH(Edges[[#This Row],[Vertex 1]],GroupVertices[Vertex],0)),1,1,"")</f>
        <v>14</v>
      </c>
      <c r="BD31" s="78" t="str">
        <f>REPLACE(INDEX(GroupVertices[Group],MATCH(Edges[[#This Row],[Vertex 2]],GroupVertices[Vertex],0)),1,1,"")</f>
        <v>14</v>
      </c>
    </row>
    <row r="32" spans="1:56" ht="15">
      <c r="A32" s="64" t="s">
        <v>239</v>
      </c>
      <c r="B32" s="64" t="s">
        <v>525</v>
      </c>
      <c r="C32" s="65"/>
      <c r="D32" s="66"/>
      <c r="E32" s="67"/>
      <c r="F32" s="68"/>
      <c r="G32" s="65"/>
      <c r="H32" s="69"/>
      <c r="I32" s="70"/>
      <c r="J32" s="70"/>
      <c r="K32" s="34" t="s">
        <v>65</v>
      </c>
      <c r="L32" s="77">
        <v>32</v>
      </c>
      <c r="M32" s="77"/>
      <c r="N32" s="72"/>
      <c r="O32" s="79" t="s">
        <v>561</v>
      </c>
      <c r="P32" s="81">
        <v>43658.71900462963</v>
      </c>
      <c r="Q32" s="79" t="s">
        <v>583</v>
      </c>
      <c r="R32" s="79"/>
      <c r="S32" s="79"/>
      <c r="T32" s="79"/>
      <c r="U32" s="79"/>
      <c r="V32" s="82" t="s">
        <v>1189</v>
      </c>
      <c r="W32" s="81">
        <v>43658.71900462963</v>
      </c>
      <c r="X32" s="85">
        <v>43658</v>
      </c>
      <c r="Y32" s="87" t="s">
        <v>1447</v>
      </c>
      <c r="Z32" s="82" t="s">
        <v>1965</v>
      </c>
      <c r="AA32" s="79"/>
      <c r="AB32" s="79"/>
      <c r="AC32" s="87" t="s">
        <v>2482</v>
      </c>
      <c r="AD32" s="79"/>
      <c r="AE32" s="79" t="b">
        <v>0</v>
      </c>
      <c r="AF32" s="79">
        <v>0</v>
      </c>
      <c r="AG32" s="87" t="s">
        <v>2991</v>
      </c>
      <c r="AH32" s="79" t="b">
        <v>0</v>
      </c>
      <c r="AI32" s="79" t="s">
        <v>3019</v>
      </c>
      <c r="AJ32" s="79"/>
      <c r="AK32" s="87" t="s">
        <v>2991</v>
      </c>
      <c r="AL32" s="79" t="b">
        <v>0</v>
      </c>
      <c r="AM32" s="79">
        <v>40</v>
      </c>
      <c r="AN32" s="87" t="s">
        <v>2481</v>
      </c>
      <c r="AO32" s="79" t="s">
        <v>3036</v>
      </c>
      <c r="AP32" s="79" t="b">
        <v>0</v>
      </c>
      <c r="AQ32" s="87" t="s">
        <v>2481</v>
      </c>
      <c r="AR32" s="79" t="s">
        <v>178</v>
      </c>
      <c r="AS32" s="79">
        <v>0</v>
      </c>
      <c r="AT32" s="79">
        <v>0</v>
      </c>
      <c r="AU32" s="79"/>
      <c r="AV32" s="79"/>
      <c r="AW32" s="79"/>
      <c r="AX32" s="79"/>
      <c r="AY32" s="79"/>
      <c r="AZ32" s="79"/>
      <c r="BA32" s="79"/>
      <c r="BB32" s="79"/>
      <c r="BC32" s="78" t="str">
        <f>REPLACE(INDEX(GroupVertices[Group],MATCH(Edges[[#This Row],[Vertex 1]],GroupVertices[Vertex],0)),1,1,"")</f>
        <v>14</v>
      </c>
      <c r="BD32" s="78" t="str">
        <f>REPLACE(INDEX(GroupVertices[Group],MATCH(Edges[[#This Row],[Vertex 2]],GroupVertices[Vertex],0)),1,1,"")</f>
        <v>14</v>
      </c>
    </row>
    <row r="33" spans="1:56" ht="15">
      <c r="A33" s="64" t="s">
        <v>240</v>
      </c>
      <c r="B33" s="64" t="s">
        <v>241</v>
      </c>
      <c r="C33" s="65"/>
      <c r="D33" s="66"/>
      <c r="E33" s="67"/>
      <c r="F33" s="68"/>
      <c r="G33" s="65"/>
      <c r="H33" s="69"/>
      <c r="I33" s="70"/>
      <c r="J33" s="70"/>
      <c r="K33" s="34" t="s">
        <v>65</v>
      </c>
      <c r="L33" s="77">
        <v>33</v>
      </c>
      <c r="M33" s="77"/>
      <c r="N33" s="72"/>
      <c r="O33" s="79" t="s">
        <v>562</v>
      </c>
      <c r="P33" s="81">
        <v>43658.725636574076</v>
      </c>
      <c r="Q33" s="79" t="s">
        <v>584</v>
      </c>
      <c r="R33" s="82" t="s">
        <v>1005</v>
      </c>
      <c r="S33" s="79" t="s">
        <v>1034</v>
      </c>
      <c r="T33" s="79" t="s">
        <v>1057</v>
      </c>
      <c r="U33" s="79"/>
      <c r="V33" s="82" t="s">
        <v>1190</v>
      </c>
      <c r="W33" s="81">
        <v>43658.725636574076</v>
      </c>
      <c r="X33" s="85">
        <v>43658</v>
      </c>
      <c r="Y33" s="87" t="s">
        <v>1448</v>
      </c>
      <c r="Z33" s="82" t="s">
        <v>1966</v>
      </c>
      <c r="AA33" s="79"/>
      <c r="AB33" s="79"/>
      <c r="AC33" s="87" t="s">
        <v>2483</v>
      </c>
      <c r="AD33" s="79"/>
      <c r="AE33" s="79" t="b">
        <v>0</v>
      </c>
      <c r="AF33" s="79">
        <v>0</v>
      </c>
      <c r="AG33" s="87" t="s">
        <v>2991</v>
      </c>
      <c r="AH33" s="79" t="b">
        <v>0</v>
      </c>
      <c r="AI33" s="79" t="s">
        <v>3019</v>
      </c>
      <c r="AJ33" s="79"/>
      <c r="AK33" s="87" t="s">
        <v>2991</v>
      </c>
      <c r="AL33" s="79" t="b">
        <v>0</v>
      </c>
      <c r="AM33" s="79">
        <v>11487</v>
      </c>
      <c r="AN33" s="87" t="s">
        <v>2484</v>
      </c>
      <c r="AO33" s="79" t="s">
        <v>3037</v>
      </c>
      <c r="AP33" s="79" t="b">
        <v>0</v>
      </c>
      <c r="AQ33" s="87" t="s">
        <v>2484</v>
      </c>
      <c r="AR33" s="79" t="s">
        <v>178</v>
      </c>
      <c r="AS33" s="79">
        <v>0</v>
      </c>
      <c r="AT33" s="79">
        <v>0</v>
      </c>
      <c r="AU33" s="79"/>
      <c r="AV33" s="79"/>
      <c r="AW33" s="79"/>
      <c r="AX33" s="79"/>
      <c r="AY33" s="79"/>
      <c r="AZ33" s="79"/>
      <c r="BA33" s="79"/>
      <c r="BB33" s="79"/>
      <c r="BC33" s="78" t="str">
        <f>REPLACE(INDEX(GroupVertices[Group],MATCH(Edges[[#This Row],[Vertex 1]],GroupVertices[Vertex],0)),1,1,"")</f>
        <v>17</v>
      </c>
      <c r="BD33" s="78" t="str">
        <f>REPLACE(INDEX(GroupVertices[Group],MATCH(Edges[[#This Row],[Vertex 2]],GroupVertices[Vertex],0)),1,1,"")</f>
        <v>17</v>
      </c>
    </row>
    <row r="34" spans="1:56" ht="15">
      <c r="A34" s="64" t="s">
        <v>241</v>
      </c>
      <c r="B34" s="64" t="s">
        <v>241</v>
      </c>
      <c r="C34" s="65"/>
      <c r="D34" s="66"/>
      <c r="E34" s="67"/>
      <c r="F34" s="68"/>
      <c r="G34" s="65"/>
      <c r="H34" s="69"/>
      <c r="I34" s="70"/>
      <c r="J34" s="70"/>
      <c r="K34" s="34" t="s">
        <v>65</v>
      </c>
      <c r="L34" s="77">
        <v>34</v>
      </c>
      <c r="M34" s="77"/>
      <c r="N34" s="72"/>
      <c r="O34" s="79" t="s">
        <v>178</v>
      </c>
      <c r="P34" s="81">
        <v>43107.7625</v>
      </c>
      <c r="Q34" s="79" t="s">
        <v>584</v>
      </c>
      <c r="R34" s="82" t="s">
        <v>1005</v>
      </c>
      <c r="S34" s="79" t="s">
        <v>1034</v>
      </c>
      <c r="T34" s="79" t="s">
        <v>1057</v>
      </c>
      <c r="U34" s="82" t="s">
        <v>1115</v>
      </c>
      <c r="V34" s="82" t="s">
        <v>1115</v>
      </c>
      <c r="W34" s="81">
        <v>43107.7625</v>
      </c>
      <c r="X34" s="85">
        <v>43107</v>
      </c>
      <c r="Y34" s="87" t="s">
        <v>1449</v>
      </c>
      <c r="Z34" s="82" t="s">
        <v>1967</v>
      </c>
      <c r="AA34" s="79"/>
      <c r="AB34" s="79"/>
      <c r="AC34" s="87" t="s">
        <v>2484</v>
      </c>
      <c r="AD34" s="79"/>
      <c r="AE34" s="79" t="b">
        <v>0</v>
      </c>
      <c r="AF34" s="79">
        <v>35157</v>
      </c>
      <c r="AG34" s="87" t="s">
        <v>2991</v>
      </c>
      <c r="AH34" s="79" t="b">
        <v>0</v>
      </c>
      <c r="AI34" s="79" t="s">
        <v>3019</v>
      </c>
      <c r="AJ34" s="79"/>
      <c r="AK34" s="87" t="s">
        <v>2991</v>
      </c>
      <c r="AL34" s="79" t="b">
        <v>0</v>
      </c>
      <c r="AM34" s="79">
        <v>11487</v>
      </c>
      <c r="AN34" s="87" t="s">
        <v>2991</v>
      </c>
      <c r="AO34" s="79" t="s">
        <v>3036</v>
      </c>
      <c r="AP34" s="79" t="b">
        <v>0</v>
      </c>
      <c r="AQ34" s="87" t="s">
        <v>2484</v>
      </c>
      <c r="AR34" s="79" t="s">
        <v>562</v>
      </c>
      <c r="AS34" s="79">
        <v>0</v>
      </c>
      <c r="AT34" s="79">
        <v>0</v>
      </c>
      <c r="AU34" s="79"/>
      <c r="AV34" s="79"/>
      <c r="AW34" s="79"/>
      <c r="AX34" s="79"/>
      <c r="AY34" s="79"/>
      <c r="AZ34" s="79"/>
      <c r="BA34" s="79"/>
      <c r="BB34" s="79"/>
      <c r="BC34" s="78" t="str">
        <f>REPLACE(INDEX(GroupVertices[Group],MATCH(Edges[[#This Row],[Vertex 1]],GroupVertices[Vertex],0)),1,1,"")</f>
        <v>17</v>
      </c>
      <c r="BD34" s="78" t="str">
        <f>REPLACE(INDEX(GroupVertices[Group],MATCH(Edges[[#This Row],[Vertex 2]],GroupVertices[Vertex],0)),1,1,"")</f>
        <v>17</v>
      </c>
    </row>
    <row r="35" spans="1:56" ht="15">
      <c r="A35" s="64" t="s">
        <v>242</v>
      </c>
      <c r="B35" s="64" t="s">
        <v>241</v>
      </c>
      <c r="C35" s="65"/>
      <c r="D35" s="66"/>
      <c r="E35" s="67"/>
      <c r="F35" s="68"/>
      <c r="G35" s="65"/>
      <c r="H35" s="69"/>
      <c r="I35" s="70"/>
      <c r="J35" s="70"/>
      <c r="K35" s="34" t="s">
        <v>65</v>
      </c>
      <c r="L35" s="77">
        <v>35</v>
      </c>
      <c r="M35" s="77"/>
      <c r="N35" s="72"/>
      <c r="O35" s="79" t="s">
        <v>562</v>
      </c>
      <c r="P35" s="81">
        <v>43658.72614583333</v>
      </c>
      <c r="Q35" s="79" t="s">
        <v>584</v>
      </c>
      <c r="R35" s="82" t="s">
        <v>1005</v>
      </c>
      <c r="S35" s="79" t="s">
        <v>1034</v>
      </c>
      <c r="T35" s="79" t="s">
        <v>1057</v>
      </c>
      <c r="U35" s="79"/>
      <c r="V35" s="82" t="s">
        <v>1191</v>
      </c>
      <c r="W35" s="81">
        <v>43658.72614583333</v>
      </c>
      <c r="X35" s="85">
        <v>43658</v>
      </c>
      <c r="Y35" s="87" t="s">
        <v>1450</v>
      </c>
      <c r="Z35" s="82" t="s">
        <v>1968</v>
      </c>
      <c r="AA35" s="79"/>
      <c r="AB35" s="79"/>
      <c r="AC35" s="87" t="s">
        <v>2485</v>
      </c>
      <c r="AD35" s="79"/>
      <c r="AE35" s="79" t="b">
        <v>0</v>
      </c>
      <c r="AF35" s="79">
        <v>0</v>
      </c>
      <c r="AG35" s="87" t="s">
        <v>2991</v>
      </c>
      <c r="AH35" s="79" t="b">
        <v>0</v>
      </c>
      <c r="AI35" s="79" t="s">
        <v>3019</v>
      </c>
      <c r="AJ35" s="79"/>
      <c r="AK35" s="87" t="s">
        <v>2991</v>
      </c>
      <c r="AL35" s="79" t="b">
        <v>0</v>
      </c>
      <c r="AM35" s="79">
        <v>11487</v>
      </c>
      <c r="AN35" s="87" t="s">
        <v>2484</v>
      </c>
      <c r="AO35" s="79" t="s">
        <v>3037</v>
      </c>
      <c r="AP35" s="79" t="b">
        <v>0</v>
      </c>
      <c r="AQ35" s="87" t="s">
        <v>2484</v>
      </c>
      <c r="AR35" s="79" t="s">
        <v>178</v>
      </c>
      <c r="AS35" s="79">
        <v>0</v>
      </c>
      <c r="AT35" s="79">
        <v>0</v>
      </c>
      <c r="AU35" s="79"/>
      <c r="AV35" s="79"/>
      <c r="AW35" s="79"/>
      <c r="AX35" s="79"/>
      <c r="AY35" s="79"/>
      <c r="AZ35" s="79"/>
      <c r="BA35" s="79"/>
      <c r="BB35" s="79"/>
      <c r="BC35" s="78" t="str">
        <f>REPLACE(INDEX(GroupVertices[Group],MATCH(Edges[[#This Row],[Vertex 1]],GroupVertices[Vertex],0)),1,1,"")</f>
        <v>17</v>
      </c>
      <c r="BD35" s="78" t="str">
        <f>REPLACE(INDEX(GroupVertices[Group],MATCH(Edges[[#This Row],[Vertex 2]],GroupVertices[Vertex],0)),1,1,"")</f>
        <v>17</v>
      </c>
    </row>
    <row r="36" spans="1:56" ht="15">
      <c r="A36" s="64" t="s">
        <v>243</v>
      </c>
      <c r="B36" s="64" t="s">
        <v>526</v>
      </c>
      <c r="C36" s="65"/>
      <c r="D36" s="66"/>
      <c r="E36" s="67"/>
      <c r="F36" s="68"/>
      <c r="G36" s="65"/>
      <c r="H36" s="69"/>
      <c r="I36" s="70"/>
      <c r="J36" s="70"/>
      <c r="K36" s="34" t="s">
        <v>65</v>
      </c>
      <c r="L36" s="77">
        <v>36</v>
      </c>
      <c r="M36" s="77"/>
      <c r="N36" s="72"/>
      <c r="O36" s="79" t="s">
        <v>560</v>
      </c>
      <c r="P36" s="81">
        <v>43658.73357638889</v>
      </c>
      <c r="Q36" s="79" t="s">
        <v>585</v>
      </c>
      <c r="R36" s="79"/>
      <c r="S36" s="79"/>
      <c r="T36" s="79" t="s">
        <v>1048</v>
      </c>
      <c r="U36" s="79"/>
      <c r="V36" s="82" t="s">
        <v>1192</v>
      </c>
      <c r="W36" s="81">
        <v>43658.73357638889</v>
      </c>
      <c r="X36" s="85">
        <v>43658</v>
      </c>
      <c r="Y36" s="87" t="s">
        <v>1451</v>
      </c>
      <c r="Z36" s="82" t="s">
        <v>1969</v>
      </c>
      <c r="AA36" s="79"/>
      <c r="AB36" s="79"/>
      <c r="AC36" s="87" t="s">
        <v>2486</v>
      </c>
      <c r="AD36" s="79"/>
      <c r="AE36" s="79" t="b">
        <v>0</v>
      </c>
      <c r="AF36" s="79">
        <v>3</v>
      </c>
      <c r="AG36" s="87" t="s">
        <v>2996</v>
      </c>
      <c r="AH36" s="79" t="b">
        <v>0</v>
      </c>
      <c r="AI36" s="79" t="s">
        <v>3019</v>
      </c>
      <c r="AJ36" s="79"/>
      <c r="AK36" s="87" t="s">
        <v>2991</v>
      </c>
      <c r="AL36" s="79" t="b">
        <v>0</v>
      </c>
      <c r="AM36" s="79">
        <v>0</v>
      </c>
      <c r="AN36" s="87" t="s">
        <v>2991</v>
      </c>
      <c r="AO36" s="79" t="s">
        <v>3036</v>
      </c>
      <c r="AP36" s="79" t="b">
        <v>0</v>
      </c>
      <c r="AQ36" s="87" t="s">
        <v>2486</v>
      </c>
      <c r="AR36" s="79" t="s">
        <v>178</v>
      </c>
      <c r="AS36" s="79">
        <v>0</v>
      </c>
      <c r="AT36" s="79">
        <v>0</v>
      </c>
      <c r="AU36" s="79"/>
      <c r="AV36" s="79"/>
      <c r="AW36" s="79"/>
      <c r="AX36" s="79"/>
      <c r="AY36" s="79"/>
      <c r="AZ36" s="79"/>
      <c r="BA36" s="79"/>
      <c r="BB36" s="79"/>
      <c r="BC36" s="78" t="str">
        <f>REPLACE(INDEX(GroupVertices[Group],MATCH(Edges[[#This Row],[Vertex 1]],GroupVertices[Vertex],0)),1,1,"")</f>
        <v>3</v>
      </c>
      <c r="BD36" s="78" t="str">
        <f>REPLACE(INDEX(GroupVertices[Group],MATCH(Edges[[#This Row],[Vertex 2]],GroupVertices[Vertex],0)),1,1,"")</f>
        <v>3</v>
      </c>
    </row>
    <row r="37" spans="1:56" ht="15">
      <c r="A37" s="64" t="s">
        <v>243</v>
      </c>
      <c r="B37" s="64" t="s">
        <v>522</v>
      </c>
      <c r="C37" s="65"/>
      <c r="D37" s="66"/>
      <c r="E37" s="67"/>
      <c r="F37" s="68"/>
      <c r="G37" s="65"/>
      <c r="H37" s="69"/>
      <c r="I37" s="70"/>
      <c r="J37" s="70"/>
      <c r="K37" s="34" t="s">
        <v>65</v>
      </c>
      <c r="L37" s="77">
        <v>37</v>
      </c>
      <c r="M37" s="77"/>
      <c r="N37" s="72"/>
      <c r="O37" s="79" t="s">
        <v>561</v>
      </c>
      <c r="P37" s="81">
        <v>43658.73357638889</v>
      </c>
      <c r="Q37" s="79" t="s">
        <v>585</v>
      </c>
      <c r="R37" s="79"/>
      <c r="S37" s="79"/>
      <c r="T37" s="79" t="s">
        <v>1048</v>
      </c>
      <c r="U37" s="79"/>
      <c r="V37" s="82" t="s">
        <v>1192</v>
      </c>
      <c r="W37" s="81">
        <v>43658.73357638889</v>
      </c>
      <c r="X37" s="85">
        <v>43658</v>
      </c>
      <c r="Y37" s="87" t="s">
        <v>1451</v>
      </c>
      <c r="Z37" s="82" t="s">
        <v>1969</v>
      </c>
      <c r="AA37" s="79"/>
      <c r="AB37" s="79"/>
      <c r="AC37" s="87" t="s">
        <v>2486</v>
      </c>
      <c r="AD37" s="79"/>
      <c r="AE37" s="79" t="b">
        <v>0</v>
      </c>
      <c r="AF37" s="79">
        <v>3</v>
      </c>
      <c r="AG37" s="87" t="s">
        <v>2996</v>
      </c>
      <c r="AH37" s="79" t="b">
        <v>0</v>
      </c>
      <c r="AI37" s="79" t="s">
        <v>3019</v>
      </c>
      <c r="AJ37" s="79"/>
      <c r="AK37" s="87" t="s">
        <v>2991</v>
      </c>
      <c r="AL37" s="79" t="b">
        <v>0</v>
      </c>
      <c r="AM37" s="79">
        <v>0</v>
      </c>
      <c r="AN37" s="87" t="s">
        <v>2991</v>
      </c>
      <c r="AO37" s="79" t="s">
        <v>3036</v>
      </c>
      <c r="AP37" s="79" t="b">
        <v>0</v>
      </c>
      <c r="AQ37" s="87" t="s">
        <v>2486</v>
      </c>
      <c r="AR37" s="79" t="s">
        <v>178</v>
      </c>
      <c r="AS37" s="79">
        <v>0</v>
      </c>
      <c r="AT37" s="79">
        <v>0</v>
      </c>
      <c r="AU37" s="79"/>
      <c r="AV37" s="79"/>
      <c r="AW37" s="79"/>
      <c r="AX37" s="79"/>
      <c r="AY37" s="79"/>
      <c r="AZ37" s="79"/>
      <c r="BA37" s="79"/>
      <c r="BB37" s="79"/>
      <c r="BC37" s="78" t="str">
        <f>REPLACE(INDEX(GroupVertices[Group],MATCH(Edges[[#This Row],[Vertex 1]],GroupVertices[Vertex],0)),1,1,"")</f>
        <v>3</v>
      </c>
      <c r="BD37" s="78" t="str">
        <f>REPLACE(INDEX(GroupVertices[Group],MATCH(Edges[[#This Row],[Vertex 2]],GroupVertices[Vertex],0)),1,1,"")</f>
        <v>1</v>
      </c>
    </row>
    <row r="38" spans="1:56" ht="15">
      <c r="A38" s="64" t="s">
        <v>243</v>
      </c>
      <c r="B38" s="64" t="s">
        <v>527</v>
      </c>
      <c r="C38" s="65"/>
      <c r="D38" s="66"/>
      <c r="E38" s="67"/>
      <c r="F38" s="68"/>
      <c r="G38" s="65"/>
      <c r="H38" s="69"/>
      <c r="I38" s="70"/>
      <c r="J38" s="70"/>
      <c r="K38" s="34" t="s">
        <v>65</v>
      </c>
      <c r="L38" s="77">
        <v>38</v>
      </c>
      <c r="M38" s="77"/>
      <c r="N38" s="72"/>
      <c r="O38" s="79" t="s">
        <v>561</v>
      </c>
      <c r="P38" s="81">
        <v>43658.73357638889</v>
      </c>
      <c r="Q38" s="79" t="s">
        <v>585</v>
      </c>
      <c r="R38" s="79"/>
      <c r="S38" s="79"/>
      <c r="T38" s="79" t="s">
        <v>1048</v>
      </c>
      <c r="U38" s="79"/>
      <c r="V38" s="82" t="s">
        <v>1192</v>
      </c>
      <c r="W38" s="81">
        <v>43658.73357638889</v>
      </c>
      <c r="X38" s="85">
        <v>43658</v>
      </c>
      <c r="Y38" s="87" t="s">
        <v>1451</v>
      </c>
      <c r="Z38" s="82" t="s">
        <v>1969</v>
      </c>
      <c r="AA38" s="79"/>
      <c r="AB38" s="79"/>
      <c r="AC38" s="87" t="s">
        <v>2486</v>
      </c>
      <c r="AD38" s="79"/>
      <c r="AE38" s="79" t="b">
        <v>0</v>
      </c>
      <c r="AF38" s="79">
        <v>3</v>
      </c>
      <c r="AG38" s="87" t="s">
        <v>2996</v>
      </c>
      <c r="AH38" s="79" t="b">
        <v>0</v>
      </c>
      <c r="AI38" s="79" t="s">
        <v>3019</v>
      </c>
      <c r="AJ38" s="79"/>
      <c r="AK38" s="87" t="s">
        <v>2991</v>
      </c>
      <c r="AL38" s="79" t="b">
        <v>0</v>
      </c>
      <c r="AM38" s="79">
        <v>0</v>
      </c>
      <c r="AN38" s="87" t="s">
        <v>2991</v>
      </c>
      <c r="AO38" s="79" t="s">
        <v>3036</v>
      </c>
      <c r="AP38" s="79" t="b">
        <v>0</v>
      </c>
      <c r="AQ38" s="87" t="s">
        <v>2486</v>
      </c>
      <c r="AR38" s="79" t="s">
        <v>178</v>
      </c>
      <c r="AS38" s="79">
        <v>0</v>
      </c>
      <c r="AT38" s="79">
        <v>0</v>
      </c>
      <c r="AU38" s="79"/>
      <c r="AV38" s="79"/>
      <c r="AW38" s="79"/>
      <c r="AX38" s="79"/>
      <c r="AY38" s="79"/>
      <c r="AZ38" s="79"/>
      <c r="BA38" s="79"/>
      <c r="BB38" s="79"/>
      <c r="BC38" s="78" t="str">
        <f>REPLACE(INDEX(GroupVertices[Group],MATCH(Edges[[#This Row],[Vertex 1]],GroupVertices[Vertex],0)),1,1,"")</f>
        <v>3</v>
      </c>
      <c r="BD38" s="78" t="str">
        <f>REPLACE(INDEX(GroupVertices[Group],MATCH(Edges[[#This Row],[Vertex 2]],GroupVertices[Vertex],0)),1,1,"")</f>
        <v>3</v>
      </c>
    </row>
    <row r="39" spans="1:56" ht="15">
      <c r="A39" s="64" t="s">
        <v>244</v>
      </c>
      <c r="B39" s="64" t="s">
        <v>244</v>
      </c>
      <c r="C39" s="65"/>
      <c r="D39" s="66"/>
      <c r="E39" s="67"/>
      <c r="F39" s="68"/>
      <c r="G39" s="65"/>
      <c r="H39" s="69"/>
      <c r="I39" s="70"/>
      <c r="J39" s="70"/>
      <c r="K39" s="34" t="s">
        <v>65</v>
      </c>
      <c r="L39" s="77">
        <v>39</v>
      </c>
      <c r="M39" s="77"/>
      <c r="N39" s="72"/>
      <c r="O39" s="79" t="s">
        <v>178</v>
      </c>
      <c r="P39" s="81">
        <v>43658.73453703704</v>
      </c>
      <c r="Q39" s="79" t="s">
        <v>586</v>
      </c>
      <c r="R39" s="79"/>
      <c r="S39" s="79"/>
      <c r="T39" s="79" t="s">
        <v>1048</v>
      </c>
      <c r="U39" s="79"/>
      <c r="V39" s="82" t="s">
        <v>1193</v>
      </c>
      <c r="W39" s="81">
        <v>43658.73453703704</v>
      </c>
      <c r="X39" s="85">
        <v>43658</v>
      </c>
      <c r="Y39" s="87" t="s">
        <v>1452</v>
      </c>
      <c r="Z39" s="82" t="s">
        <v>1970</v>
      </c>
      <c r="AA39" s="79"/>
      <c r="AB39" s="79"/>
      <c r="AC39" s="87" t="s">
        <v>2487</v>
      </c>
      <c r="AD39" s="79"/>
      <c r="AE39" s="79" t="b">
        <v>0</v>
      </c>
      <c r="AF39" s="79">
        <v>5</v>
      </c>
      <c r="AG39" s="87" t="s">
        <v>2991</v>
      </c>
      <c r="AH39" s="79" t="b">
        <v>0</v>
      </c>
      <c r="AI39" s="79" t="s">
        <v>3019</v>
      </c>
      <c r="AJ39" s="79"/>
      <c r="AK39" s="87" t="s">
        <v>2991</v>
      </c>
      <c r="AL39" s="79" t="b">
        <v>0</v>
      </c>
      <c r="AM39" s="79">
        <v>0</v>
      </c>
      <c r="AN39" s="87" t="s">
        <v>2991</v>
      </c>
      <c r="AO39" s="79" t="s">
        <v>3036</v>
      </c>
      <c r="AP39" s="79" t="b">
        <v>0</v>
      </c>
      <c r="AQ39" s="87" t="s">
        <v>2487</v>
      </c>
      <c r="AR39" s="79" t="s">
        <v>178</v>
      </c>
      <c r="AS39" s="79">
        <v>0</v>
      </c>
      <c r="AT39" s="79">
        <v>0</v>
      </c>
      <c r="AU39" s="79"/>
      <c r="AV39" s="79"/>
      <c r="AW39" s="79"/>
      <c r="AX39" s="79"/>
      <c r="AY39" s="79"/>
      <c r="AZ39" s="79"/>
      <c r="BA39" s="79"/>
      <c r="BB39" s="79"/>
      <c r="BC39" s="78" t="str">
        <f>REPLACE(INDEX(GroupVertices[Group],MATCH(Edges[[#This Row],[Vertex 1]],GroupVertices[Vertex],0)),1,1,"")</f>
        <v>53</v>
      </c>
      <c r="BD39" s="78" t="str">
        <f>REPLACE(INDEX(GroupVertices[Group],MATCH(Edges[[#This Row],[Vertex 2]],GroupVertices[Vertex],0)),1,1,"")</f>
        <v>53</v>
      </c>
    </row>
    <row r="40" spans="1:56" ht="15">
      <c r="A40" s="64" t="s">
        <v>245</v>
      </c>
      <c r="B40" s="64" t="s">
        <v>245</v>
      </c>
      <c r="C40" s="65"/>
      <c r="D40" s="66"/>
      <c r="E40" s="67"/>
      <c r="F40" s="68"/>
      <c r="G40" s="65"/>
      <c r="H40" s="69"/>
      <c r="I40" s="70"/>
      <c r="J40" s="70"/>
      <c r="K40" s="34" t="s">
        <v>65</v>
      </c>
      <c r="L40" s="77">
        <v>40</v>
      </c>
      <c r="M40" s="77"/>
      <c r="N40" s="72"/>
      <c r="O40" s="79" t="s">
        <v>178</v>
      </c>
      <c r="P40" s="81">
        <v>43658.75435185185</v>
      </c>
      <c r="Q40" s="79" t="s">
        <v>587</v>
      </c>
      <c r="R40" s="79"/>
      <c r="S40" s="79"/>
      <c r="T40" s="79" t="s">
        <v>1048</v>
      </c>
      <c r="U40" s="79"/>
      <c r="V40" s="82" t="s">
        <v>1194</v>
      </c>
      <c r="W40" s="81">
        <v>43658.75435185185</v>
      </c>
      <c r="X40" s="85">
        <v>43658</v>
      </c>
      <c r="Y40" s="87" t="s">
        <v>1453</v>
      </c>
      <c r="Z40" s="82" t="s">
        <v>1971</v>
      </c>
      <c r="AA40" s="79"/>
      <c r="AB40" s="79"/>
      <c r="AC40" s="87" t="s">
        <v>2488</v>
      </c>
      <c r="AD40" s="79"/>
      <c r="AE40" s="79" t="b">
        <v>0</v>
      </c>
      <c r="AF40" s="79">
        <v>0</v>
      </c>
      <c r="AG40" s="87" t="s">
        <v>2991</v>
      </c>
      <c r="AH40" s="79" t="b">
        <v>0</v>
      </c>
      <c r="AI40" s="79" t="s">
        <v>3019</v>
      </c>
      <c r="AJ40" s="79"/>
      <c r="AK40" s="87" t="s">
        <v>2991</v>
      </c>
      <c r="AL40" s="79" t="b">
        <v>0</v>
      </c>
      <c r="AM40" s="79">
        <v>0</v>
      </c>
      <c r="AN40" s="87" t="s">
        <v>2991</v>
      </c>
      <c r="AO40" s="79" t="s">
        <v>3037</v>
      </c>
      <c r="AP40" s="79" t="b">
        <v>0</v>
      </c>
      <c r="AQ40" s="87" t="s">
        <v>2488</v>
      </c>
      <c r="AR40" s="79" t="s">
        <v>178</v>
      </c>
      <c r="AS40" s="79">
        <v>0</v>
      </c>
      <c r="AT40" s="79">
        <v>0</v>
      </c>
      <c r="AU40" s="79"/>
      <c r="AV40" s="79"/>
      <c r="AW40" s="79"/>
      <c r="AX40" s="79"/>
      <c r="AY40" s="79"/>
      <c r="AZ40" s="79"/>
      <c r="BA40" s="79"/>
      <c r="BB40" s="79"/>
      <c r="BC40" s="78" t="str">
        <f>REPLACE(INDEX(GroupVertices[Group],MATCH(Edges[[#This Row],[Vertex 1]],GroupVertices[Vertex],0)),1,1,"")</f>
        <v>54</v>
      </c>
      <c r="BD40" s="78" t="str">
        <f>REPLACE(INDEX(GroupVertices[Group],MATCH(Edges[[#This Row],[Vertex 2]],GroupVertices[Vertex],0)),1,1,"")</f>
        <v>54</v>
      </c>
    </row>
    <row r="41" spans="1:56" ht="15">
      <c r="A41" s="64" t="s">
        <v>246</v>
      </c>
      <c r="B41" s="64" t="s">
        <v>246</v>
      </c>
      <c r="C41" s="65"/>
      <c r="D41" s="66"/>
      <c r="E41" s="67"/>
      <c r="F41" s="68"/>
      <c r="G41" s="65"/>
      <c r="H41" s="69"/>
      <c r="I41" s="70"/>
      <c r="J41" s="70"/>
      <c r="K41" s="34" t="s">
        <v>65</v>
      </c>
      <c r="L41" s="77">
        <v>41</v>
      </c>
      <c r="M41" s="77"/>
      <c r="N41" s="72"/>
      <c r="O41" s="79" t="s">
        <v>178</v>
      </c>
      <c r="P41" s="81">
        <v>43658.757523148146</v>
      </c>
      <c r="Q41" s="79" t="s">
        <v>588</v>
      </c>
      <c r="R41" s="79"/>
      <c r="S41" s="79"/>
      <c r="T41" s="79" t="s">
        <v>1048</v>
      </c>
      <c r="U41" s="79"/>
      <c r="V41" s="82" t="s">
        <v>1195</v>
      </c>
      <c r="W41" s="81">
        <v>43658.757523148146</v>
      </c>
      <c r="X41" s="85">
        <v>43658</v>
      </c>
      <c r="Y41" s="87" t="s">
        <v>1454</v>
      </c>
      <c r="Z41" s="82" t="s">
        <v>1972</v>
      </c>
      <c r="AA41" s="79"/>
      <c r="AB41" s="79"/>
      <c r="AC41" s="87" t="s">
        <v>2489</v>
      </c>
      <c r="AD41" s="79"/>
      <c r="AE41" s="79" t="b">
        <v>0</v>
      </c>
      <c r="AF41" s="79">
        <v>0</v>
      </c>
      <c r="AG41" s="87" t="s">
        <v>2991</v>
      </c>
      <c r="AH41" s="79" t="b">
        <v>0</v>
      </c>
      <c r="AI41" s="79" t="s">
        <v>3019</v>
      </c>
      <c r="AJ41" s="79"/>
      <c r="AK41" s="87" t="s">
        <v>2991</v>
      </c>
      <c r="AL41" s="79" t="b">
        <v>0</v>
      </c>
      <c r="AM41" s="79">
        <v>0</v>
      </c>
      <c r="AN41" s="87" t="s">
        <v>2991</v>
      </c>
      <c r="AO41" s="79" t="s">
        <v>3036</v>
      </c>
      <c r="AP41" s="79" t="b">
        <v>0</v>
      </c>
      <c r="AQ41" s="87" t="s">
        <v>2489</v>
      </c>
      <c r="AR41" s="79" t="s">
        <v>178</v>
      </c>
      <c r="AS41" s="79">
        <v>0</v>
      </c>
      <c r="AT41" s="79">
        <v>0</v>
      </c>
      <c r="AU41" s="79"/>
      <c r="AV41" s="79"/>
      <c r="AW41" s="79"/>
      <c r="AX41" s="79"/>
      <c r="AY41" s="79"/>
      <c r="AZ41" s="79"/>
      <c r="BA41" s="79"/>
      <c r="BB41" s="79"/>
      <c r="BC41" s="78" t="str">
        <f>REPLACE(INDEX(GroupVertices[Group],MATCH(Edges[[#This Row],[Vertex 1]],GroupVertices[Vertex],0)),1,1,"")</f>
        <v>5</v>
      </c>
      <c r="BD41" s="78" t="str">
        <f>REPLACE(INDEX(GroupVertices[Group],MATCH(Edges[[#This Row],[Vertex 2]],GroupVertices[Vertex],0)),1,1,"")</f>
        <v>5</v>
      </c>
    </row>
    <row r="42" spans="1:56" ht="15">
      <c r="A42" s="64" t="s">
        <v>246</v>
      </c>
      <c r="B42" s="64" t="s">
        <v>246</v>
      </c>
      <c r="C42" s="65"/>
      <c r="D42" s="66"/>
      <c r="E42" s="67"/>
      <c r="F42" s="68"/>
      <c r="G42" s="65"/>
      <c r="H42" s="69"/>
      <c r="I42" s="70"/>
      <c r="J42" s="70"/>
      <c r="K42" s="34" t="s">
        <v>65</v>
      </c>
      <c r="L42" s="77">
        <v>42</v>
      </c>
      <c r="M42" s="77"/>
      <c r="N42" s="72"/>
      <c r="O42" s="79" t="s">
        <v>178</v>
      </c>
      <c r="P42" s="81">
        <v>43658.777037037034</v>
      </c>
      <c r="Q42" s="79" t="s">
        <v>589</v>
      </c>
      <c r="R42" s="79"/>
      <c r="S42" s="79"/>
      <c r="T42" s="79" t="s">
        <v>1048</v>
      </c>
      <c r="U42" s="79"/>
      <c r="V42" s="82" t="s">
        <v>1195</v>
      </c>
      <c r="W42" s="81">
        <v>43658.777037037034</v>
      </c>
      <c r="X42" s="85">
        <v>43658</v>
      </c>
      <c r="Y42" s="87" t="s">
        <v>1455</v>
      </c>
      <c r="Z42" s="82" t="s">
        <v>1973</v>
      </c>
      <c r="AA42" s="79"/>
      <c r="AB42" s="79"/>
      <c r="AC42" s="87" t="s">
        <v>2490</v>
      </c>
      <c r="AD42" s="79"/>
      <c r="AE42" s="79" t="b">
        <v>0</v>
      </c>
      <c r="AF42" s="79">
        <v>1</v>
      </c>
      <c r="AG42" s="87" t="s">
        <v>2991</v>
      </c>
      <c r="AH42" s="79" t="b">
        <v>0</v>
      </c>
      <c r="AI42" s="79" t="s">
        <v>3019</v>
      </c>
      <c r="AJ42" s="79"/>
      <c r="AK42" s="87" t="s">
        <v>2991</v>
      </c>
      <c r="AL42" s="79" t="b">
        <v>0</v>
      </c>
      <c r="AM42" s="79">
        <v>0</v>
      </c>
      <c r="AN42" s="87" t="s">
        <v>2991</v>
      </c>
      <c r="AO42" s="79" t="s">
        <v>3036</v>
      </c>
      <c r="AP42" s="79" t="b">
        <v>0</v>
      </c>
      <c r="AQ42" s="87" t="s">
        <v>2490</v>
      </c>
      <c r="AR42" s="79" t="s">
        <v>178</v>
      </c>
      <c r="AS42" s="79">
        <v>0</v>
      </c>
      <c r="AT42" s="79">
        <v>0</v>
      </c>
      <c r="AU42" s="79"/>
      <c r="AV42" s="79"/>
      <c r="AW42" s="79"/>
      <c r="AX42" s="79"/>
      <c r="AY42" s="79"/>
      <c r="AZ42" s="79"/>
      <c r="BA42" s="79"/>
      <c r="BB42" s="79"/>
      <c r="BC42" s="78" t="str">
        <f>REPLACE(INDEX(GroupVertices[Group],MATCH(Edges[[#This Row],[Vertex 1]],GroupVertices[Vertex],0)),1,1,"")</f>
        <v>5</v>
      </c>
      <c r="BD42" s="78" t="str">
        <f>REPLACE(INDEX(GroupVertices[Group],MATCH(Edges[[#This Row],[Vertex 2]],GroupVertices[Vertex],0)),1,1,"")</f>
        <v>5</v>
      </c>
    </row>
    <row r="43" spans="1:56" ht="15">
      <c r="A43" s="64" t="s">
        <v>246</v>
      </c>
      <c r="B43" s="64" t="s">
        <v>448</v>
      </c>
      <c r="C43" s="65"/>
      <c r="D43" s="66"/>
      <c r="E43" s="67"/>
      <c r="F43" s="68"/>
      <c r="G43" s="65"/>
      <c r="H43" s="69"/>
      <c r="I43" s="70"/>
      <c r="J43" s="70"/>
      <c r="K43" s="34" t="s">
        <v>65</v>
      </c>
      <c r="L43" s="77">
        <v>43</v>
      </c>
      <c r="M43" s="77"/>
      <c r="N43" s="72"/>
      <c r="O43" s="79" t="s">
        <v>562</v>
      </c>
      <c r="P43" s="81">
        <v>43658.777291666665</v>
      </c>
      <c r="Q43" s="79" t="s">
        <v>590</v>
      </c>
      <c r="R43" s="79"/>
      <c r="S43" s="79"/>
      <c r="T43" s="79"/>
      <c r="U43" s="79"/>
      <c r="V43" s="82" t="s">
        <v>1195</v>
      </c>
      <c r="W43" s="81">
        <v>43658.777291666665</v>
      </c>
      <c r="X43" s="85">
        <v>43658</v>
      </c>
      <c r="Y43" s="87" t="s">
        <v>1456</v>
      </c>
      <c r="Z43" s="82" t="s">
        <v>1974</v>
      </c>
      <c r="AA43" s="79"/>
      <c r="AB43" s="79"/>
      <c r="AC43" s="87" t="s">
        <v>2491</v>
      </c>
      <c r="AD43" s="79"/>
      <c r="AE43" s="79" t="b">
        <v>0</v>
      </c>
      <c r="AF43" s="79">
        <v>0</v>
      </c>
      <c r="AG43" s="87" t="s">
        <v>2991</v>
      </c>
      <c r="AH43" s="79" t="b">
        <v>0</v>
      </c>
      <c r="AI43" s="79" t="s">
        <v>3019</v>
      </c>
      <c r="AJ43" s="79"/>
      <c r="AK43" s="87" t="s">
        <v>2991</v>
      </c>
      <c r="AL43" s="79" t="b">
        <v>0</v>
      </c>
      <c r="AM43" s="79">
        <v>3</v>
      </c>
      <c r="AN43" s="87" t="s">
        <v>2876</v>
      </c>
      <c r="AO43" s="79" t="s">
        <v>3036</v>
      </c>
      <c r="AP43" s="79" t="b">
        <v>0</v>
      </c>
      <c r="AQ43" s="87" t="s">
        <v>2876</v>
      </c>
      <c r="AR43" s="79" t="s">
        <v>178</v>
      </c>
      <c r="AS43" s="79">
        <v>0</v>
      </c>
      <c r="AT43" s="79">
        <v>0</v>
      </c>
      <c r="AU43" s="79"/>
      <c r="AV43" s="79"/>
      <c r="AW43" s="79"/>
      <c r="AX43" s="79"/>
      <c r="AY43" s="79"/>
      <c r="AZ43" s="79"/>
      <c r="BA43" s="79"/>
      <c r="BB43" s="79"/>
      <c r="BC43" s="78" t="str">
        <f>REPLACE(INDEX(GroupVertices[Group],MATCH(Edges[[#This Row],[Vertex 1]],GroupVertices[Vertex],0)),1,1,"")</f>
        <v>5</v>
      </c>
      <c r="BD43" s="78" t="str">
        <f>REPLACE(INDEX(GroupVertices[Group],MATCH(Edges[[#This Row],[Vertex 2]],GroupVertices[Vertex],0)),1,1,"")</f>
        <v>5</v>
      </c>
    </row>
    <row r="44" spans="1:56" ht="15">
      <c r="A44" s="64" t="s">
        <v>247</v>
      </c>
      <c r="B44" s="64" t="s">
        <v>298</v>
      </c>
      <c r="C44" s="65"/>
      <c r="D44" s="66"/>
      <c r="E44" s="67"/>
      <c r="F44" s="68"/>
      <c r="G44" s="65"/>
      <c r="H44" s="69"/>
      <c r="I44" s="70"/>
      <c r="J44" s="70"/>
      <c r="K44" s="34" t="s">
        <v>65</v>
      </c>
      <c r="L44" s="77">
        <v>44</v>
      </c>
      <c r="M44" s="77"/>
      <c r="N44" s="72"/>
      <c r="O44" s="79" t="s">
        <v>561</v>
      </c>
      <c r="P44" s="81">
        <v>43658.785833333335</v>
      </c>
      <c r="Q44" s="79" t="s">
        <v>591</v>
      </c>
      <c r="R44" s="82" t="s">
        <v>1006</v>
      </c>
      <c r="S44" s="79" t="s">
        <v>1035</v>
      </c>
      <c r="T44" s="79" t="s">
        <v>1048</v>
      </c>
      <c r="U44" s="79"/>
      <c r="V44" s="82" t="s">
        <v>1196</v>
      </c>
      <c r="W44" s="81">
        <v>43658.785833333335</v>
      </c>
      <c r="X44" s="85">
        <v>43658</v>
      </c>
      <c r="Y44" s="87" t="s">
        <v>1457</v>
      </c>
      <c r="Z44" s="82" t="s">
        <v>1975</v>
      </c>
      <c r="AA44" s="79"/>
      <c r="AB44" s="79"/>
      <c r="AC44" s="87" t="s">
        <v>2492</v>
      </c>
      <c r="AD44" s="79"/>
      <c r="AE44" s="79" t="b">
        <v>0</v>
      </c>
      <c r="AF44" s="79">
        <v>0</v>
      </c>
      <c r="AG44" s="87" t="s">
        <v>2991</v>
      </c>
      <c r="AH44" s="79" t="b">
        <v>0</v>
      </c>
      <c r="AI44" s="79" t="s">
        <v>3019</v>
      </c>
      <c r="AJ44" s="79"/>
      <c r="AK44" s="87" t="s">
        <v>2991</v>
      </c>
      <c r="AL44" s="79" t="b">
        <v>0</v>
      </c>
      <c r="AM44" s="79">
        <v>0</v>
      </c>
      <c r="AN44" s="87" t="s">
        <v>2991</v>
      </c>
      <c r="AO44" s="79" t="s">
        <v>3036</v>
      </c>
      <c r="AP44" s="79" t="b">
        <v>0</v>
      </c>
      <c r="AQ44" s="87" t="s">
        <v>2492</v>
      </c>
      <c r="AR44" s="79" t="s">
        <v>178</v>
      </c>
      <c r="AS44" s="79">
        <v>0</v>
      </c>
      <c r="AT44" s="79">
        <v>0</v>
      </c>
      <c r="AU44" s="79"/>
      <c r="AV44" s="79"/>
      <c r="AW44" s="79"/>
      <c r="AX44" s="79"/>
      <c r="AY44" s="79"/>
      <c r="AZ44" s="79"/>
      <c r="BA44" s="79"/>
      <c r="BB44" s="79"/>
      <c r="BC44" s="78" t="str">
        <f>REPLACE(INDEX(GroupVertices[Group],MATCH(Edges[[#This Row],[Vertex 1]],GroupVertices[Vertex],0)),1,1,"")</f>
        <v>20</v>
      </c>
      <c r="BD44" s="78" t="str">
        <f>REPLACE(INDEX(GroupVertices[Group],MATCH(Edges[[#This Row],[Vertex 2]],GroupVertices[Vertex],0)),1,1,"")</f>
        <v>20</v>
      </c>
    </row>
    <row r="45" spans="1:56" ht="15">
      <c r="A45" s="64" t="s">
        <v>248</v>
      </c>
      <c r="B45" s="64" t="s">
        <v>248</v>
      </c>
      <c r="C45" s="65"/>
      <c r="D45" s="66"/>
      <c r="E45" s="67"/>
      <c r="F45" s="68"/>
      <c r="G45" s="65"/>
      <c r="H45" s="69"/>
      <c r="I45" s="70"/>
      <c r="J45" s="70"/>
      <c r="K45" s="34" t="s">
        <v>65</v>
      </c>
      <c r="L45" s="77">
        <v>45</v>
      </c>
      <c r="M45" s="77"/>
      <c r="N45" s="72"/>
      <c r="O45" s="79" t="s">
        <v>178</v>
      </c>
      <c r="P45" s="81">
        <v>43658.21703703704</v>
      </c>
      <c r="Q45" s="79" t="s">
        <v>592</v>
      </c>
      <c r="R45" s="79"/>
      <c r="S45" s="79"/>
      <c r="T45" s="79" t="s">
        <v>1048</v>
      </c>
      <c r="U45" s="79"/>
      <c r="V45" s="82" t="s">
        <v>1197</v>
      </c>
      <c r="W45" s="81">
        <v>43658.21703703704</v>
      </c>
      <c r="X45" s="85">
        <v>43658</v>
      </c>
      <c r="Y45" s="87" t="s">
        <v>1458</v>
      </c>
      <c r="Z45" s="82" t="s">
        <v>1976</v>
      </c>
      <c r="AA45" s="79"/>
      <c r="AB45" s="79"/>
      <c r="AC45" s="87" t="s">
        <v>2493</v>
      </c>
      <c r="AD45" s="79"/>
      <c r="AE45" s="79" t="b">
        <v>0</v>
      </c>
      <c r="AF45" s="79">
        <v>0</v>
      </c>
      <c r="AG45" s="87" t="s">
        <v>2991</v>
      </c>
      <c r="AH45" s="79" t="b">
        <v>0</v>
      </c>
      <c r="AI45" s="79" t="s">
        <v>3019</v>
      </c>
      <c r="AJ45" s="79"/>
      <c r="AK45" s="87" t="s">
        <v>2991</v>
      </c>
      <c r="AL45" s="79" t="b">
        <v>0</v>
      </c>
      <c r="AM45" s="79">
        <v>0</v>
      </c>
      <c r="AN45" s="87" t="s">
        <v>2991</v>
      </c>
      <c r="AO45" s="79" t="s">
        <v>3036</v>
      </c>
      <c r="AP45" s="79" t="b">
        <v>0</v>
      </c>
      <c r="AQ45" s="87" t="s">
        <v>2493</v>
      </c>
      <c r="AR45" s="79" t="s">
        <v>178</v>
      </c>
      <c r="AS45" s="79">
        <v>0</v>
      </c>
      <c r="AT45" s="79">
        <v>0</v>
      </c>
      <c r="AU45" s="79"/>
      <c r="AV45" s="79"/>
      <c r="AW45" s="79"/>
      <c r="AX45" s="79"/>
      <c r="AY45" s="79"/>
      <c r="AZ45" s="79"/>
      <c r="BA45" s="79"/>
      <c r="BB45" s="79"/>
      <c r="BC45" s="78" t="str">
        <f>REPLACE(INDEX(GroupVertices[Group],MATCH(Edges[[#This Row],[Vertex 1]],GroupVertices[Vertex],0)),1,1,"")</f>
        <v>55</v>
      </c>
      <c r="BD45" s="78" t="str">
        <f>REPLACE(INDEX(GroupVertices[Group],MATCH(Edges[[#This Row],[Vertex 2]],GroupVertices[Vertex],0)),1,1,"")</f>
        <v>55</v>
      </c>
    </row>
    <row r="46" spans="1:56" ht="15">
      <c r="A46" s="64" t="s">
        <v>248</v>
      </c>
      <c r="B46" s="64" t="s">
        <v>248</v>
      </c>
      <c r="C46" s="65"/>
      <c r="D46" s="66"/>
      <c r="E46" s="67"/>
      <c r="F46" s="68"/>
      <c r="G46" s="65"/>
      <c r="H46" s="69"/>
      <c r="I46" s="70"/>
      <c r="J46" s="70"/>
      <c r="K46" s="34" t="s">
        <v>65</v>
      </c>
      <c r="L46" s="77">
        <v>46</v>
      </c>
      <c r="M46" s="77"/>
      <c r="N46" s="72"/>
      <c r="O46" s="79" t="s">
        <v>178</v>
      </c>
      <c r="P46" s="81">
        <v>43658.225694444445</v>
      </c>
      <c r="Q46" s="79" t="s">
        <v>593</v>
      </c>
      <c r="R46" s="79"/>
      <c r="S46" s="79"/>
      <c r="T46" s="79" t="s">
        <v>1048</v>
      </c>
      <c r="U46" s="79"/>
      <c r="V46" s="82" t="s">
        <v>1197</v>
      </c>
      <c r="W46" s="81">
        <v>43658.225694444445</v>
      </c>
      <c r="X46" s="85">
        <v>43658</v>
      </c>
      <c r="Y46" s="87" t="s">
        <v>1459</v>
      </c>
      <c r="Z46" s="82" t="s">
        <v>1977</v>
      </c>
      <c r="AA46" s="79"/>
      <c r="AB46" s="79"/>
      <c r="AC46" s="87" t="s">
        <v>2494</v>
      </c>
      <c r="AD46" s="79"/>
      <c r="AE46" s="79" t="b">
        <v>0</v>
      </c>
      <c r="AF46" s="79">
        <v>0</v>
      </c>
      <c r="AG46" s="87" t="s">
        <v>2991</v>
      </c>
      <c r="AH46" s="79" t="b">
        <v>0</v>
      </c>
      <c r="AI46" s="79" t="s">
        <v>3019</v>
      </c>
      <c r="AJ46" s="79"/>
      <c r="AK46" s="87" t="s">
        <v>2991</v>
      </c>
      <c r="AL46" s="79" t="b">
        <v>0</v>
      </c>
      <c r="AM46" s="79">
        <v>0</v>
      </c>
      <c r="AN46" s="87" t="s">
        <v>2991</v>
      </c>
      <c r="AO46" s="79" t="s">
        <v>3036</v>
      </c>
      <c r="AP46" s="79" t="b">
        <v>0</v>
      </c>
      <c r="AQ46" s="87" t="s">
        <v>2494</v>
      </c>
      <c r="AR46" s="79" t="s">
        <v>178</v>
      </c>
      <c r="AS46" s="79">
        <v>0</v>
      </c>
      <c r="AT46" s="79">
        <v>0</v>
      </c>
      <c r="AU46" s="79"/>
      <c r="AV46" s="79"/>
      <c r="AW46" s="79"/>
      <c r="AX46" s="79"/>
      <c r="AY46" s="79"/>
      <c r="AZ46" s="79"/>
      <c r="BA46" s="79"/>
      <c r="BB46" s="79"/>
      <c r="BC46" s="78" t="str">
        <f>REPLACE(INDEX(GroupVertices[Group],MATCH(Edges[[#This Row],[Vertex 1]],GroupVertices[Vertex],0)),1,1,"")</f>
        <v>55</v>
      </c>
      <c r="BD46" s="78" t="str">
        <f>REPLACE(INDEX(GroupVertices[Group],MATCH(Edges[[#This Row],[Vertex 2]],GroupVertices[Vertex],0)),1,1,"")</f>
        <v>55</v>
      </c>
    </row>
    <row r="47" spans="1:56" ht="15">
      <c r="A47" s="64" t="s">
        <v>248</v>
      </c>
      <c r="B47" s="64" t="s">
        <v>248</v>
      </c>
      <c r="C47" s="65"/>
      <c r="D47" s="66"/>
      <c r="E47" s="67"/>
      <c r="F47" s="68"/>
      <c r="G47" s="65"/>
      <c r="H47" s="69"/>
      <c r="I47" s="70"/>
      <c r="J47" s="70"/>
      <c r="K47" s="34" t="s">
        <v>65</v>
      </c>
      <c r="L47" s="77">
        <v>47</v>
      </c>
      <c r="M47" s="77"/>
      <c r="N47" s="72"/>
      <c r="O47" s="79" t="s">
        <v>178</v>
      </c>
      <c r="P47" s="81">
        <v>43658.243125</v>
      </c>
      <c r="Q47" s="79" t="s">
        <v>594</v>
      </c>
      <c r="R47" s="79"/>
      <c r="S47" s="79"/>
      <c r="T47" s="79" t="s">
        <v>1048</v>
      </c>
      <c r="U47" s="79"/>
      <c r="V47" s="82" t="s">
        <v>1197</v>
      </c>
      <c r="W47" s="81">
        <v>43658.243125</v>
      </c>
      <c r="X47" s="85">
        <v>43658</v>
      </c>
      <c r="Y47" s="87" t="s">
        <v>1460</v>
      </c>
      <c r="Z47" s="82" t="s">
        <v>1978</v>
      </c>
      <c r="AA47" s="79"/>
      <c r="AB47" s="79"/>
      <c r="AC47" s="87" t="s">
        <v>2495</v>
      </c>
      <c r="AD47" s="79"/>
      <c r="AE47" s="79" t="b">
        <v>0</v>
      </c>
      <c r="AF47" s="79">
        <v>1</v>
      </c>
      <c r="AG47" s="87" t="s">
        <v>2991</v>
      </c>
      <c r="AH47" s="79" t="b">
        <v>0</v>
      </c>
      <c r="AI47" s="79" t="s">
        <v>3019</v>
      </c>
      <c r="AJ47" s="79"/>
      <c r="AK47" s="87" t="s">
        <v>2991</v>
      </c>
      <c r="AL47" s="79" t="b">
        <v>0</v>
      </c>
      <c r="AM47" s="79">
        <v>0</v>
      </c>
      <c r="AN47" s="87" t="s">
        <v>2991</v>
      </c>
      <c r="AO47" s="79" t="s">
        <v>3036</v>
      </c>
      <c r="AP47" s="79" t="b">
        <v>0</v>
      </c>
      <c r="AQ47" s="87" t="s">
        <v>2495</v>
      </c>
      <c r="AR47" s="79" t="s">
        <v>178</v>
      </c>
      <c r="AS47" s="79">
        <v>0</v>
      </c>
      <c r="AT47" s="79">
        <v>0</v>
      </c>
      <c r="AU47" s="79"/>
      <c r="AV47" s="79"/>
      <c r="AW47" s="79"/>
      <c r="AX47" s="79"/>
      <c r="AY47" s="79"/>
      <c r="AZ47" s="79"/>
      <c r="BA47" s="79"/>
      <c r="BB47" s="79"/>
      <c r="BC47" s="78" t="str">
        <f>REPLACE(INDEX(GroupVertices[Group],MATCH(Edges[[#This Row],[Vertex 1]],GroupVertices[Vertex],0)),1,1,"")</f>
        <v>55</v>
      </c>
      <c r="BD47" s="78" t="str">
        <f>REPLACE(INDEX(GroupVertices[Group],MATCH(Edges[[#This Row],[Vertex 2]],GroupVertices[Vertex],0)),1,1,"")</f>
        <v>55</v>
      </c>
    </row>
    <row r="48" spans="1:56" ht="15">
      <c r="A48" s="64" t="s">
        <v>248</v>
      </c>
      <c r="B48" s="64" t="s">
        <v>248</v>
      </c>
      <c r="C48" s="65"/>
      <c r="D48" s="66"/>
      <c r="E48" s="67"/>
      <c r="F48" s="68"/>
      <c r="G48" s="65"/>
      <c r="H48" s="69"/>
      <c r="I48" s="70"/>
      <c r="J48" s="70"/>
      <c r="K48" s="34" t="s">
        <v>65</v>
      </c>
      <c r="L48" s="77">
        <v>48</v>
      </c>
      <c r="M48" s="77"/>
      <c r="N48" s="72"/>
      <c r="O48" s="79" t="s">
        <v>178</v>
      </c>
      <c r="P48" s="81">
        <v>43658.80440972222</v>
      </c>
      <c r="Q48" s="79" t="s">
        <v>595</v>
      </c>
      <c r="R48" s="79"/>
      <c r="S48" s="79"/>
      <c r="T48" s="79" t="s">
        <v>1048</v>
      </c>
      <c r="U48" s="79"/>
      <c r="V48" s="82" t="s">
        <v>1197</v>
      </c>
      <c r="W48" s="81">
        <v>43658.80440972222</v>
      </c>
      <c r="X48" s="85">
        <v>43658</v>
      </c>
      <c r="Y48" s="87" t="s">
        <v>1461</v>
      </c>
      <c r="Z48" s="82" t="s">
        <v>1979</v>
      </c>
      <c r="AA48" s="79"/>
      <c r="AB48" s="79"/>
      <c r="AC48" s="87" t="s">
        <v>2496</v>
      </c>
      <c r="AD48" s="79"/>
      <c r="AE48" s="79" t="b">
        <v>0</v>
      </c>
      <c r="AF48" s="79">
        <v>0</v>
      </c>
      <c r="AG48" s="87" t="s">
        <v>2991</v>
      </c>
      <c r="AH48" s="79" t="b">
        <v>0</v>
      </c>
      <c r="AI48" s="79" t="s">
        <v>3019</v>
      </c>
      <c r="AJ48" s="79"/>
      <c r="AK48" s="87" t="s">
        <v>2991</v>
      </c>
      <c r="AL48" s="79" t="b">
        <v>0</v>
      </c>
      <c r="AM48" s="79">
        <v>0</v>
      </c>
      <c r="AN48" s="87" t="s">
        <v>2991</v>
      </c>
      <c r="AO48" s="79" t="s">
        <v>3036</v>
      </c>
      <c r="AP48" s="79" t="b">
        <v>0</v>
      </c>
      <c r="AQ48" s="87" t="s">
        <v>2496</v>
      </c>
      <c r="AR48" s="79" t="s">
        <v>178</v>
      </c>
      <c r="AS48" s="79">
        <v>0</v>
      </c>
      <c r="AT48" s="79">
        <v>0</v>
      </c>
      <c r="AU48" s="79"/>
      <c r="AV48" s="79"/>
      <c r="AW48" s="79"/>
      <c r="AX48" s="79"/>
      <c r="AY48" s="79"/>
      <c r="AZ48" s="79"/>
      <c r="BA48" s="79"/>
      <c r="BB48" s="79"/>
      <c r="BC48" s="78" t="str">
        <f>REPLACE(INDEX(GroupVertices[Group],MATCH(Edges[[#This Row],[Vertex 1]],GroupVertices[Vertex],0)),1,1,"")</f>
        <v>55</v>
      </c>
      <c r="BD48" s="78" t="str">
        <f>REPLACE(INDEX(GroupVertices[Group],MATCH(Edges[[#This Row],[Vertex 2]],GroupVertices[Vertex],0)),1,1,"")</f>
        <v>55</v>
      </c>
    </row>
    <row r="49" spans="1:56" ht="15">
      <c r="A49" s="64" t="s">
        <v>249</v>
      </c>
      <c r="B49" s="64" t="s">
        <v>249</v>
      </c>
      <c r="C49" s="65"/>
      <c r="D49" s="66"/>
      <c r="E49" s="67"/>
      <c r="F49" s="68"/>
      <c r="G49" s="65"/>
      <c r="H49" s="69"/>
      <c r="I49" s="70"/>
      <c r="J49" s="70"/>
      <c r="K49" s="34" t="s">
        <v>65</v>
      </c>
      <c r="L49" s="77">
        <v>49</v>
      </c>
      <c r="M49" s="77"/>
      <c r="N49" s="72"/>
      <c r="O49" s="79" t="s">
        <v>178</v>
      </c>
      <c r="P49" s="81">
        <v>43658.177407407406</v>
      </c>
      <c r="Q49" s="79" t="s">
        <v>596</v>
      </c>
      <c r="R49" s="79"/>
      <c r="S49" s="79"/>
      <c r="T49" s="79" t="s">
        <v>1048</v>
      </c>
      <c r="U49" s="79"/>
      <c r="V49" s="82" t="s">
        <v>1198</v>
      </c>
      <c r="W49" s="81">
        <v>43658.177407407406</v>
      </c>
      <c r="X49" s="85">
        <v>43658</v>
      </c>
      <c r="Y49" s="87" t="s">
        <v>1462</v>
      </c>
      <c r="Z49" s="82" t="s">
        <v>1980</v>
      </c>
      <c r="AA49" s="79"/>
      <c r="AB49" s="79"/>
      <c r="AC49" s="87" t="s">
        <v>2497</v>
      </c>
      <c r="AD49" s="79"/>
      <c r="AE49" s="79" t="b">
        <v>0</v>
      </c>
      <c r="AF49" s="79">
        <v>1</v>
      </c>
      <c r="AG49" s="87" t="s">
        <v>2991</v>
      </c>
      <c r="AH49" s="79" t="b">
        <v>0</v>
      </c>
      <c r="AI49" s="79" t="s">
        <v>3019</v>
      </c>
      <c r="AJ49" s="79"/>
      <c r="AK49" s="87" t="s">
        <v>2991</v>
      </c>
      <c r="AL49" s="79" t="b">
        <v>0</v>
      </c>
      <c r="AM49" s="79">
        <v>0</v>
      </c>
      <c r="AN49" s="87" t="s">
        <v>2991</v>
      </c>
      <c r="AO49" s="79" t="s">
        <v>3036</v>
      </c>
      <c r="AP49" s="79" t="b">
        <v>0</v>
      </c>
      <c r="AQ49" s="87" t="s">
        <v>2497</v>
      </c>
      <c r="AR49" s="79" t="s">
        <v>178</v>
      </c>
      <c r="AS49" s="79">
        <v>0</v>
      </c>
      <c r="AT49" s="79">
        <v>0</v>
      </c>
      <c r="AU49" s="79"/>
      <c r="AV49" s="79"/>
      <c r="AW49" s="79"/>
      <c r="AX49" s="79"/>
      <c r="AY49" s="79"/>
      <c r="AZ49" s="79"/>
      <c r="BA49" s="79"/>
      <c r="BB49" s="79"/>
      <c r="BC49" s="78" t="str">
        <f>REPLACE(INDEX(GroupVertices[Group],MATCH(Edges[[#This Row],[Vertex 1]],GroupVertices[Vertex],0)),1,1,"")</f>
        <v>56</v>
      </c>
      <c r="BD49" s="78" t="str">
        <f>REPLACE(INDEX(GroupVertices[Group],MATCH(Edges[[#This Row],[Vertex 2]],GroupVertices[Vertex],0)),1,1,"")</f>
        <v>56</v>
      </c>
    </row>
    <row r="50" spans="1:56" ht="15">
      <c r="A50" s="64" t="s">
        <v>249</v>
      </c>
      <c r="B50" s="64" t="s">
        <v>249</v>
      </c>
      <c r="C50" s="65"/>
      <c r="D50" s="66"/>
      <c r="E50" s="67"/>
      <c r="F50" s="68"/>
      <c r="G50" s="65"/>
      <c r="H50" s="69"/>
      <c r="I50" s="70"/>
      <c r="J50" s="70"/>
      <c r="K50" s="34" t="s">
        <v>65</v>
      </c>
      <c r="L50" s="77">
        <v>50</v>
      </c>
      <c r="M50" s="77"/>
      <c r="N50" s="72"/>
      <c r="O50" s="79" t="s">
        <v>178</v>
      </c>
      <c r="P50" s="81">
        <v>43658.815729166665</v>
      </c>
      <c r="Q50" s="79" t="s">
        <v>597</v>
      </c>
      <c r="R50" s="79"/>
      <c r="S50" s="79"/>
      <c r="T50" s="79" t="s">
        <v>1048</v>
      </c>
      <c r="U50" s="79"/>
      <c r="V50" s="82" t="s">
        <v>1198</v>
      </c>
      <c r="W50" s="81">
        <v>43658.815729166665</v>
      </c>
      <c r="X50" s="85">
        <v>43658</v>
      </c>
      <c r="Y50" s="87" t="s">
        <v>1463</v>
      </c>
      <c r="Z50" s="82" t="s">
        <v>1981</v>
      </c>
      <c r="AA50" s="79"/>
      <c r="AB50" s="79"/>
      <c r="AC50" s="87" t="s">
        <v>2498</v>
      </c>
      <c r="AD50" s="79"/>
      <c r="AE50" s="79" t="b">
        <v>0</v>
      </c>
      <c r="AF50" s="79">
        <v>3</v>
      </c>
      <c r="AG50" s="87" t="s">
        <v>2991</v>
      </c>
      <c r="AH50" s="79" t="b">
        <v>0</v>
      </c>
      <c r="AI50" s="79" t="s">
        <v>3019</v>
      </c>
      <c r="AJ50" s="79"/>
      <c r="AK50" s="87" t="s">
        <v>2991</v>
      </c>
      <c r="AL50" s="79" t="b">
        <v>0</v>
      </c>
      <c r="AM50" s="79">
        <v>0</v>
      </c>
      <c r="AN50" s="87" t="s">
        <v>2991</v>
      </c>
      <c r="AO50" s="79" t="s">
        <v>3036</v>
      </c>
      <c r="AP50" s="79" t="b">
        <v>0</v>
      </c>
      <c r="AQ50" s="87" t="s">
        <v>2498</v>
      </c>
      <c r="AR50" s="79" t="s">
        <v>178</v>
      </c>
      <c r="AS50" s="79">
        <v>0</v>
      </c>
      <c r="AT50" s="79">
        <v>0</v>
      </c>
      <c r="AU50" s="79"/>
      <c r="AV50" s="79"/>
      <c r="AW50" s="79"/>
      <c r="AX50" s="79"/>
      <c r="AY50" s="79"/>
      <c r="AZ50" s="79"/>
      <c r="BA50" s="79"/>
      <c r="BB50" s="79"/>
      <c r="BC50" s="78" t="str">
        <f>REPLACE(INDEX(GroupVertices[Group],MATCH(Edges[[#This Row],[Vertex 1]],GroupVertices[Vertex],0)),1,1,"")</f>
        <v>56</v>
      </c>
      <c r="BD50" s="78" t="str">
        <f>REPLACE(INDEX(GroupVertices[Group],MATCH(Edges[[#This Row],[Vertex 2]],GroupVertices[Vertex],0)),1,1,"")</f>
        <v>56</v>
      </c>
    </row>
    <row r="51" spans="1:56" ht="15">
      <c r="A51" s="64" t="s">
        <v>250</v>
      </c>
      <c r="B51" s="64" t="s">
        <v>522</v>
      </c>
      <c r="C51" s="65"/>
      <c r="D51" s="66"/>
      <c r="E51" s="67"/>
      <c r="F51" s="68"/>
      <c r="G51" s="65"/>
      <c r="H51" s="69"/>
      <c r="I51" s="70"/>
      <c r="J51" s="70"/>
      <c r="K51" s="34" t="s">
        <v>65</v>
      </c>
      <c r="L51" s="77">
        <v>51</v>
      </c>
      <c r="M51" s="77"/>
      <c r="N51" s="72"/>
      <c r="O51" s="79" t="s">
        <v>560</v>
      </c>
      <c r="P51" s="81">
        <v>43658.8227662037</v>
      </c>
      <c r="Q51" s="79" t="s">
        <v>598</v>
      </c>
      <c r="R51" s="79"/>
      <c r="S51" s="79"/>
      <c r="T51" s="79" t="s">
        <v>1048</v>
      </c>
      <c r="U51" s="79"/>
      <c r="V51" s="82" t="s">
        <v>1199</v>
      </c>
      <c r="W51" s="81">
        <v>43658.8227662037</v>
      </c>
      <c r="X51" s="85">
        <v>43658</v>
      </c>
      <c r="Y51" s="87" t="s">
        <v>1464</v>
      </c>
      <c r="Z51" s="82" t="s">
        <v>1982</v>
      </c>
      <c r="AA51" s="79"/>
      <c r="AB51" s="79"/>
      <c r="AC51" s="87" t="s">
        <v>2499</v>
      </c>
      <c r="AD51" s="79"/>
      <c r="AE51" s="79" t="b">
        <v>0</v>
      </c>
      <c r="AF51" s="79">
        <v>0</v>
      </c>
      <c r="AG51" s="87" t="s">
        <v>2997</v>
      </c>
      <c r="AH51" s="79" t="b">
        <v>0</v>
      </c>
      <c r="AI51" s="79" t="s">
        <v>3019</v>
      </c>
      <c r="AJ51" s="79"/>
      <c r="AK51" s="87" t="s">
        <v>2991</v>
      </c>
      <c r="AL51" s="79" t="b">
        <v>0</v>
      </c>
      <c r="AM51" s="79">
        <v>0</v>
      </c>
      <c r="AN51" s="87" t="s">
        <v>2991</v>
      </c>
      <c r="AO51" s="79" t="s">
        <v>3039</v>
      </c>
      <c r="AP51" s="79" t="b">
        <v>0</v>
      </c>
      <c r="AQ51" s="87" t="s">
        <v>2499</v>
      </c>
      <c r="AR51" s="79" t="s">
        <v>178</v>
      </c>
      <c r="AS51" s="79">
        <v>0</v>
      </c>
      <c r="AT51" s="79">
        <v>0</v>
      </c>
      <c r="AU51" s="79"/>
      <c r="AV51" s="79"/>
      <c r="AW51" s="79"/>
      <c r="AX51" s="79"/>
      <c r="AY51" s="79"/>
      <c r="AZ51" s="79"/>
      <c r="BA51" s="79"/>
      <c r="BB51" s="79"/>
      <c r="BC51" s="78" t="str">
        <f>REPLACE(INDEX(GroupVertices[Group],MATCH(Edges[[#This Row],[Vertex 1]],GroupVertices[Vertex],0)),1,1,"")</f>
        <v>1</v>
      </c>
      <c r="BD51" s="78" t="str">
        <f>REPLACE(INDEX(GroupVertices[Group],MATCH(Edges[[#This Row],[Vertex 2]],GroupVertices[Vertex],0)),1,1,"")</f>
        <v>1</v>
      </c>
    </row>
    <row r="52" spans="1:56" ht="15">
      <c r="A52" s="64" t="s">
        <v>251</v>
      </c>
      <c r="B52" s="64" t="s">
        <v>251</v>
      </c>
      <c r="C52" s="65"/>
      <c r="D52" s="66"/>
      <c r="E52" s="67"/>
      <c r="F52" s="68"/>
      <c r="G52" s="65"/>
      <c r="H52" s="69"/>
      <c r="I52" s="70"/>
      <c r="J52" s="70"/>
      <c r="K52" s="34" t="s">
        <v>65</v>
      </c>
      <c r="L52" s="77">
        <v>52</v>
      </c>
      <c r="M52" s="77"/>
      <c r="N52" s="72"/>
      <c r="O52" s="79" t="s">
        <v>178</v>
      </c>
      <c r="P52" s="81">
        <v>43658.861979166664</v>
      </c>
      <c r="Q52" s="79" t="s">
        <v>599</v>
      </c>
      <c r="R52" s="79"/>
      <c r="S52" s="79"/>
      <c r="T52" s="79" t="s">
        <v>1058</v>
      </c>
      <c r="U52" s="82" t="s">
        <v>1116</v>
      </c>
      <c r="V52" s="82" t="s">
        <v>1116</v>
      </c>
      <c r="W52" s="81">
        <v>43658.861979166664</v>
      </c>
      <c r="X52" s="85">
        <v>43658</v>
      </c>
      <c r="Y52" s="87" t="s">
        <v>1465</v>
      </c>
      <c r="Z52" s="82" t="s">
        <v>1983</v>
      </c>
      <c r="AA52" s="79"/>
      <c r="AB52" s="79"/>
      <c r="AC52" s="87" t="s">
        <v>2500</v>
      </c>
      <c r="AD52" s="79"/>
      <c r="AE52" s="79" t="b">
        <v>0</v>
      </c>
      <c r="AF52" s="79">
        <v>0</v>
      </c>
      <c r="AG52" s="87" t="s">
        <v>2991</v>
      </c>
      <c r="AH52" s="79" t="b">
        <v>0</v>
      </c>
      <c r="AI52" s="79" t="s">
        <v>3019</v>
      </c>
      <c r="AJ52" s="79"/>
      <c r="AK52" s="87" t="s">
        <v>2991</v>
      </c>
      <c r="AL52" s="79" t="b">
        <v>0</v>
      </c>
      <c r="AM52" s="79">
        <v>0</v>
      </c>
      <c r="AN52" s="87" t="s">
        <v>2991</v>
      </c>
      <c r="AO52" s="79" t="s">
        <v>3040</v>
      </c>
      <c r="AP52" s="79" t="b">
        <v>0</v>
      </c>
      <c r="AQ52" s="87" t="s">
        <v>2500</v>
      </c>
      <c r="AR52" s="79" t="s">
        <v>178</v>
      </c>
      <c r="AS52" s="79">
        <v>0</v>
      </c>
      <c r="AT52" s="79">
        <v>0</v>
      </c>
      <c r="AU52" s="79"/>
      <c r="AV52" s="79"/>
      <c r="AW52" s="79"/>
      <c r="AX52" s="79"/>
      <c r="AY52" s="79"/>
      <c r="AZ52" s="79"/>
      <c r="BA52" s="79"/>
      <c r="BB52" s="79"/>
      <c r="BC52" s="78" t="str">
        <f>REPLACE(INDEX(GroupVertices[Group],MATCH(Edges[[#This Row],[Vertex 1]],GroupVertices[Vertex],0)),1,1,"")</f>
        <v>57</v>
      </c>
      <c r="BD52" s="78" t="str">
        <f>REPLACE(INDEX(GroupVertices[Group],MATCH(Edges[[#This Row],[Vertex 2]],GroupVertices[Vertex],0)),1,1,"")</f>
        <v>57</v>
      </c>
    </row>
    <row r="53" spans="1:56" ht="15">
      <c r="A53" s="64" t="s">
        <v>252</v>
      </c>
      <c r="B53" s="64" t="s">
        <v>459</v>
      </c>
      <c r="C53" s="65"/>
      <c r="D53" s="66"/>
      <c r="E53" s="67"/>
      <c r="F53" s="68"/>
      <c r="G53" s="65"/>
      <c r="H53" s="69"/>
      <c r="I53" s="70"/>
      <c r="J53" s="70"/>
      <c r="K53" s="34" t="s">
        <v>65</v>
      </c>
      <c r="L53" s="77">
        <v>53</v>
      </c>
      <c r="M53" s="77"/>
      <c r="N53" s="72"/>
      <c r="O53" s="79" t="s">
        <v>561</v>
      </c>
      <c r="P53" s="81">
        <v>43608.79070601852</v>
      </c>
      <c r="Q53" s="79" t="s">
        <v>600</v>
      </c>
      <c r="R53" s="82" t="s">
        <v>1007</v>
      </c>
      <c r="S53" s="79" t="s">
        <v>1036</v>
      </c>
      <c r="T53" s="79" t="s">
        <v>1048</v>
      </c>
      <c r="U53" s="79"/>
      <c r="V53" s="82" t="s">
        <v>1200</v>
      </c>
      <c r="W53" s="81">
        <v>43608.79070601852</v>
      </c>
      <c r="X53" s="85">
        <v>43608</v>
      </c>
      <c r="Y53" s="87" t="s">
        <v>1466</v>
      </c>
      <c r="Z53" s="82" t="s">
        <v>1984</v>
      </c>
      <c r="AA53" s="79"/>
      <c r="AB53" s="79"/>
      <c r="AC53" s="87" t="s">
        <v>2501</v>
      </c>
      <c r="AD53" s="79"/>
      <c r="AE53" s="79" t="b">
        <v>0</v>
      </c>
      <c r="AF53" s="79">
        <v>57</v>
      </c>
      <c r="AG53" s="87" t="s">
        <v>2991</v>
      </c>
      <c r="AH53" s="79" t="b">
        <v>0</v>
      </c>
      <c r="AI53" s="79" t="s">
        <v>3019</v>
      </c>
      <c r="AJ53" s="79"/>
      <c r="AK53" s="87" t="s">
        <v>2991</v>
      </c>
      <c r="AL53" s="79" t="b">
        <v>0</v>
      </c>
      <c r="AM53" s="79">
        <v>15</v>
      </c>
      <c r="AN53" s="87" t="s">
        <v>2991</v>
      </c>
      <c r="AO53" s="79" t="s">
        <v>3038</v>
      </c>
      <c r="AP53" s="79" t="b">
        <v>0</v>
      </c>
      <c r="AQ53" s="87" t="s">
        <v>2501</v>
      </c>
      <c r="AR53" s="79" t="s">
        <v>562</v>
      </c>
      <c r="AS53" s="79">
        <v>0</v>
      </c>
      <c r="AT53" s="79">
        <v>0</v>
      </c>
      <c r="AU53" s="79"/>
      <c r="AV53" s="79"/>
      <c r="AW53" s="79"/>
      <c r="AX53" s="79"/>
      <c r="AY53" s="79"/>
      <c r="AZ53" s="79"/>
      <c r="BA53" s="79"/>
      <c r="BB53" s="79"/>
      <c r="BC53" s="78" t="str">
        <f>REPLACE(INDEX(GroupVertices[Group],MATCH(Edges[[#This Row],[Vertex 1]],GroupVertices[Vertex],0)),1,1,"")</f>
        <v>2</v>
      </c>
      <c r="BD53" s="78" t="str">
        <f>REPLACE(INDEX(GroupVertices[Group],MATCH(Edges[[#This Row],[Vertex 2]],GroupVertices[Vertex],0)),1,1,"")</f>
        <v>2</v>
      </c>
    </row>
    <row r="54" spans="1:56" ht="15">
      <c r="A54" s="64" t="s">
        <v>253</v>
      </c>
      <c r="B54" s="64" t="s">
        <v>252</v>
      </c>
      <c r="C54" s="65"/>
      <c r="D54" s="66"/>
      <c r="E54" s="67"/>
      <c r="F54" s="68"/>
      <c r="G54" s="65"/>
      <c r="H54" s="69"/>
      <c r="I54" s="70"/>
      <c r="J54" s="70"/>
      <c r="K54" s="34" t="s">
        <v>65</v>
      </c>
      <c r="L54" s="77">
        <v>54</v>
      </c>
      <c r="M54" s="77"/>
      <c r="N54" s="72"/>
      <c r="O54" s="79" t="s">
        <v>562</v>
      </c>
      <c r="P54" s="81">
        <v>43658.91201388889</v>
      </c>
      <c r="Q54" s="79" t="s">
        <v>600</v>
      </c>
      <c r="R54" s="82" t="s">
        <v>1007</v>
      </c>
      <c r="S54" s="79" t="s">
        <v>1036</v>
      </c>
      <c r="T54" s="79" t="s">
        <v>1048</v>
      </c>
      <c r="U54" s="79"/>
      <c r="V54" s="82" t="s">
        <v>1201</v>
      </c>
      <c r="W54" s="81">
        <v>43658.91201388889</v>
      </c>
      <c r="X54" s="85">
        <v>43658</v>
      </c>
      <c r="Y54" s="87" t="s">
        <v>1467</v>
      </c>
      <c r="Z54" s="82" t="s">
        <v>1985</v>
      </c>
      <c r="AA54" s="79"/>
      <c r="AB54" s="79"/>
      <c r="AC54" s="87" t="s">
        <v>2502</v>
      </c>
      <c r="AD54" s="79"/>
      <c r="AE54" s="79" t="b">
        <v>0</v>
      </c>
      <c r="AF54" s="79">
        <v>0</v>
      </c>
      <c r="AG54" s="87" t="s">
        <v>2991</v>
      </c>
      <c r="AH54" s="79" t="b">
        <v>0</v>
      </c>
      <c r="AI54" s="79" t="s">
        <v>3019</v>
      </c>
      <c r="AJ54" s="79"/>
      <c r="AK54" s="87" t="s">
        <v>2991</v>
      </c>
      <c r="AL54" s="79" t="b">
        <v>0</v>
      </c>
      <c r="AM54" s="79">
        <v>15</v>
      </c>
      <c r="AN54" s="87" t="s">
        <v>2501</v>
      </c>
      <c r="AO54" s="79" t="s">
        <v>3036</v>
      </c>
      <c r="AP54" s="79" t="b">
        <v>0</v>
      </c>
      <c r="AQ54" s="87" t="s">
        <v>2501</v>
      </c>
      <c r="AR54" s="79" t="s">
        <v>178</v>
      </c>
      <c r="AS54" s="79">
        <v>0</v>
      </c>
      <c r="AT54" s="79">
        <v>0</v>
      </c>
      <c r="AU54" s="79"/>
      <c r="AV54" s="79"/>
      <c r="AW54" s="79"/>
      <c r="AX54" s="79"/>
      <c r="AY54" s="79"/>
      <c r="AZ54" s="79"/>
      <c r="BA54" s="79"/>
      <c r="BB54" s="79"/>
      <c r="BC54" s="78" t="str">
        <f>REPLACE(INDEX(GroupVertices[Group],MATCH(Edges[[#This Row],[Vertex 1]],GroupVertices[Vertex],0)),1,1,"")</f>
        <v>2</v>
      </c>
      <c r="BD54" s="78" t="str">
        <f>REPLACE(INDEX(GroupVertices[Group],MATCH(Edges[[#This Row],[Vertex 2]],GroupVertices[Vertex],0)),1,1,"")</f>
        <v>2</v>
      </c>
    </row>
    <row r="55" spans="1:56" ht="15">
      <c r="A55" s="64" t="s">
        <v>253</v>
      </c>
      <c r="B55" s="64" t="s">
        <v>459</v>
      </c>
      <c r="C55" s="65"/>
      <c r="D55" s="66"/>
      <c r="E55" s="67"/>
      <c r="F55" s="68"/>
      <c r="G55" s="65"/>
      <c r="H55" s="69"/>
      <c r="I55" s="70"/>
      <c r="J55" s="70"/>
      <c r="K55" s="34" t="s">
        <v>65</v>
      </c>
      <c r="L55" s="77">
        <v>55</v>
      </c>
      <c r="M55" s="77"/>
      <c r="N55" s="72"/>
      <c r="O55" s="79" t="s">
        <v>561</v>
      </c>
      <c r="P55" s="81">
        <v>43658.91201388889</v>
      </c>
      <c r="Q55" s="79" t="s">
        <v>600</v>
      </c>
      <c r="R55" s="82" t="s">
        <v>1007</v>
      </c>
      <c r="S55" s="79" t="s">
        <v>1036</v>
      </c>
      <c r="T55" s="79" t="s">
        <v>1048</v>
      </c>
      <c r="U55" s="79"/>
      <c r="V55" s="82" t="s">
        <v>1201</v>
      </c>
      <c r="W55" s="81">
        <v>43658.91201388889</v>
      </c>
      <c r="X55" s="85">
        <v>43658</v>
      </c>
      <c r="Y55" s="87" t="s">
        <v>1467</v>
      </c>
      <c r="Z55" s="82" t="s">
        <v>1985</v>
      </c>
      <c r="AA55" s="79"/>
      <c r="AB55" s="79"/>
      <c r="AC55" s="87" t="s">
        <v>2502</v>
      </c>
      <c r="AD55" s="79"/>
      <c r="AE55" s="79" t="b">
        <v>0</v>
      </c>
      <c r="AF55" s="79">
        <v>0</v>
      </c>
      <c r="AG55" s="87" t="s">
        <v>2991</v>
      </c>
      <c r="AH55" s="79" t="b">
        <v>0</v>
      </c>
      <c r="AI55" s="79" t="s">
        <v>3019</v>
      </c>
      <c r="AJ55" s="79"/>
      <c r="AK55" s="87" t="s">
        <v>2991</v>
      </c>
      <c r="AL55" s="79" t="b">
        <v>0</v>
      </c>
      <c r="AM55" s="79">
        <v>15</v>
      </c>
      <c r="AN55" s="87" t="s">
        <v>2501</v>
      </c>
      <c r="AO55" s="79" t="s">
        <v>3036</v>
      </c>
      <c r="AP55" s="79" t="b">
        <v>0</v>
      </c>
      <c r="AQ55" s="87" t="s">
        <v>2501</v>
      </c>
      <c r="AR55" s="79" t="s">
        <v>178</v>
      </c>
      <c r="AS55" s="79">
        <v>0</v>
      </c>
      <c r="AT55" s="79">
        <v>0</v>
      </c>
      <c r="AU55" s="79"/>
      <c r="AV55" s="79"/>
      <c r="AW55" s="79"/>
      <c r="AX55" s="79"/>
      <c r="AY55" s="79"/>
      <c r="AZ55" s="79"/>
      <c r="BA55" s="79"/>
      <c r="BB55" s="79"/>
      <c r="BC55" s="78" t="str">
        <f>REPLACE(INDEX(GroupVertices[Group],MATCH(Edges[[#This Row],[Vertex 1]],GroupVertices[Vertex],0)),1,1,"")</f>
        <v>2</v>
      </c>
      <c r="BD55" s="78" t="str">
        <f>REPLACE(INDEX(GroupVertices[Group],MATCH(Edges[[#This Row],[Vertex 2]],GroupVertices[Vertex],0)),1,1,"")</f>
        <v>2</v>
      </c>
    </row>
    <row r="56" spans="1:56" ht="15">
      <c r="A56" s="64" t="s">
        <v>254</v>
      </c>
      <c r="B56" s="64" t="s">
        <v>254</v>
      </c>
      <c r="C56" s="65"/>
      <c r="D56" s="66"/>
      <c r="E56" s="67"/>
      <c r="F56" s="68"/>
      <c r="G56" s="65"/>
      <c r="H56" s="69"/>
      <c r="I56" s="70"/>
      <c r="J56" s="70"/>
      <c r="K56" s="34" t="s">
        <v>65</v>
      </c>
      <c r="L56" s="77">
        <v>56</v>
      </c>
      <c r="M56" s="77"/>
      <c r="N56" s="72"/>
      <c r="O56" s="79" t="s">
        <v>178</v>
      </c>
      <c r="P56" s="81">
        <v>43658.91511574074</v>
      </c>
      <c r="Q56" s="79" t="s">
        <v>601</v>
      </c>
      <c r="R56" s="79"/>
      <c r="S56" s="79"/>
      <c r="T56" s="79" t="s">
        <v>1048</v>
      </c>
      <c r="U56" s="82" t="s">
        <v>1117</v>
      </c>
      <c r="V56" s="82" t="s">
        <v>1117</v>
      </c>
      <c r="W56" s="81">
        <v>43658.91511574074</v>
      </c>
      <c r="X56" s="85">
        <v>43658</v>
      </c>
      <c r="Y56" s="87" t="s">
        <v>1468</v>
      </c>
      <c r="Z56" s="82" t="s">
        <v>1986</v>
      </c>
      <c r="AA56" s="79"/>
      <c r="AB56" s="79"/>
      <c r="AC56" s="87" t="s">
        <v>2503</v>
      </c>
      <c r="AD56" s="79"/>
      <c r="AE56" s="79" t="b">
        <v>0</v>
      </c>
      <c r="AF56" s="79">
        <v>1</v>
      </c>
      <c r="AG56" s="87" t="s">
        <v>2991</v>
      </c>
      <c r="AH56" s="79" t="b">
        <v>0</v>
      </c>
      <c r="AI56" s="79" t="s">
        <v>3019</v>
      </c>
      <c r="AJ56" s="79"/>
      <c r="AK56" s="87" t="s">
        <v>2991</v>
      </c>
      <c r="AL56" s="79" t="b">
        <v>0</v>
      </c>
      <c r="AM56" s="79">
        <v>0</v>
      </c>
      <c r="AN56" s="87" t="s">
        <v>2991</v>
      </c>
      <c r="AO56" s="79" t="s">
        <v>3036</v>
      </c>
      <c r="AP56" s="79" t="b">
        <v>0</v>
      </c>
      <c r="AQ56" s="87" t="s">
        <v>2503</v>
      </c>
      <c r="AR56" s="79" t="s">
        <v>178</v>
      </c>
      <c r="AS56" s="79">
        <v>0</v>
      </c>
      <c r="AT56" s="79">
        <v>0</v>
      </c>
      <c r="AU56" s="79"/>
      <c r="AV56" s="79"/>
      <c r="AW56" s="79"/>
      <c r="AX56" s="79"/>
      <c r="AY56" s="79"/>
      <c r="AZ56" s="79"/>
      <c r="BA56" s="79"/>
      <c r="BB56" s="79"/>
      <c r="BC56" s="78" t="str">
        <f>REPLACE(INDEX(GroupVertices[Group],MATCH(Edges[[#This Row],[Vertex 1]],GroupVertices[Vertex],0)),1,1,"")</f>
        <v>58</v>
      </c>
      <c r="BD56" s="78" t="str">
        <f>REPLACE(INDEX(GroupVertices[Group],MATCH(Edges[[#This Row],[Vertex 2]],GroupVertices[Vertex],0)),1,1,"")</f>
        <v>58</v>
      </c>
    </row>
    <row r="57" spans="1:56" ht="15">
      <c r="A57" s="64" t="s">
        <v>255</v>
      </c>
      <c r="B57" s="64" t="s">
        <v>255</v>
      </c>
      <c r="C57" s="65"/>
      <c r="D57" s="66"/>
      <c r="E57" s="67"/>
      <c r="F57" s="68"/>
      <c r="G57" s="65"/>
      <c r="H57" s="69"/>
      <c r="I57" s="70"/>
      <c r="J57" s="70"/>
      <c r="K57" s="34" t="s">
        <v>65</v>
      </c>
      <c r="L57" s="77">
        <v>57</v>
      </c>
      <c r="M57" s="77"/>
      <c r="N57" s="72"/>
      <c r="O57" s="79" t="s">
        <v>178</v>
      </c>
      <c r="P57" s="81">
        <v>43658.93482638889</v>
      </c>
      <c r="Q57" s="79" t="s">
        <v>602</v>
      </c>
      <c r="R57" s="79"/>
      <c r="S57" s="79"/>
      <c r="T57" s="79" t="s">
        <v>1059</v>
      </c>
      <c r="U57" s="79"/>
      <c r="V57" s="82" t="s">
        <v>1202</v>
      </c>
      <c r="W57" s="81">
        <v>43658.93482638889</v>
      </c>
      <c r="X57" s="85">
        <v>43658</v>
      </c>
      <c r="Y57" s="87" t="s">
        <v>1469</v>
      </c>
      <c r="Z57" s="82" t="s">
        <v>1987</v>
      </c>
      <c r="AA57" s="79"/>
      <c r="AB57" s="79"/>
      <c r="AC57" s="87" t="s">
        <v>2504</v>
      </c>
      <c r="AD57" s="79"/>
      <c r="AE57" s="79" t="b">
        <v>0</v>
      </c>
      <c r="AF57" s="79">
        <v>0</v>
      </c>
      <c r="AG57" s="87" t="s">
        <v>2991</v>
      </c>
      <c r="AH57" s="79" t="b">
        <v>0</v>
      </c>
      <c r="AI57" s="79" t="s">
        <v>3021</v>
      </c>
      <c r="AJ57" s="79"/>
      <c r="AK57" s="87" t="s">
        <v>2991</v>
      </c>
      <c r="AL57" s="79" t="b">
        <v>0</v>
      </c>
      <c r="AM57" s="79">
        <v>0</v>
      </c>
      <c r="AN57" s="87" t="s">
        <v>2991</v>
      </c>
      <c r="AO57" s="79" t="s">
        <v>3037</v>
      </c>
      <c r="AP57" s="79" t="b">
        <v>0</v>
      </c>
      <c r="AQ57" s="87" t="s">
        <v>2504</v>
      </c>
      <c r="AR57" s="79" t="s">
        <v>178</v>
      </c>
      <c r="AS57" s="79">
        <v>0</v>
      </c>
      <c r="AT57" s="79">
        <v>0</v>
      </c>
      <c r="AU57" s="79"/>
      <c r="AV57" s="79"/>
      <c r="AW57" s="79"/>
      <c r="AX57" s="79"/>
      <c r="AY57" s="79"/>
      <c r="AZ57" s="79"/>
      <c r="BA57" s="79"/>
      <c r="BB57" s="79"/>
      <c r="BC57" s="78" t="str">
        <f>REPLACE(INDEX(GroupVertices[Group],MATCH(Edges[[#This Row],[Vertex 1]],GroupVertices[Vertex],0)),1,1,"")</f>
        <v>59</v>
      </c>
      <c r="BD57" s="78" t="str">
        <f>REPLACE(INDEX(GroupVertices[Group],MATCH(Edges[[#This Row],[Vertex 2]],GroupVertices[Vertex],0)),1,1,"")</f>
        <v>59</v>
      </c>
    </row>
    <row r="58" spans="1:56" ht="15">
      <c r="A58" s="64" t="s">
        <v>256</v>
      </c>
      <c r="B58" s="64" t="s">
        <v>528</v>
      </c>
      <c r="C58" s="65"/>
      <c r="D58" s="66"/>
      <c r="E58" s="67"/>
      <c r="F58" s="68"/>
      <c r="G58" s="65"/>
      <c r="H58" s="69"/>
      <c r="I58" s="70"/>
      <c r="J58" s="70"/>
      <c r="K58" s="34" t="s">
        <v>65</v>
      </c>
      <c r="L58" s="77">
        <v>58</v>
      </c>
      <c r="M58" s="77"/>
      <c r="N58" s="72"/>
      <c r="O58" s="79" t="s">
        <v>561</v>
      </c>
      <c r="P58" s="81">
        <v>43658.936319444445</v>
      </c>
      <c r="Q58" s="79" t="s">
        <v>603</v>
      </c>
      <c r="R58" s="79"/>
      <c r="S58" s="79"/>
      <c r="T58" s="79" t="s">
        <v>1048</v>
      </c>
      <c r="U58" s="79"/>
      <c r="V58" s="82" t="s">
        <v>1203</v>
      </c>
      <c r="W58" s="81">
        <v>43658.936319444445</v>
      </c>
      <c r="X58" s="85">
        <v>43658</v>
      </c>
      <c r="Y58" s="87" t="s">
        <v>1470</v>
      </c>
      <c r="Z58" s="82" t="s">
        <v>1988</v>
      </c>
      <c r="AA58" s="79"/>
      <c r="AB58" s="79"/>
      <c r="AC58" s="87" t="s">
        <v>2505</v>
      </c>
      <c r="AD58" s="79"/>
      <c r="AE58" s="79" t="b">
        <v>0</v>
      </c>
      <c r="AF58" s="79">
        <v>1</v>
      </c>
      <c r="AG58" s="87" t="s">
        <v>2991</v>
      </c>
      <c r="AH58" s="79" t="b">
        <v>0</v>
      </c>
      <c r="AI58" s="79" t="s">
        <v>3021</v>
      </c>
      <c r="AJ58" s="79"/>
      <c r="AK58" s="87" t="s">
        <v>2991</v>
      </c>
      <c r="AL58" s="79" t="b">
        <v>0</v>
      </c>
      <c r="AM58" s="79">
        <v>0</v>
      </c>
      <c r="AN58" s="87" t="s">
        <v>2991</v>
      </c>
      <c r="AO58" s="79" t="s">
        <v>3036</v>
      </c>
      <c r="AP58" s="79" t="b">
        <v>0</v>
      </c>
      <c r="AQ58" s="87" t="s">
        <v>2505</v>
      </c>
      <c r="AR58" s="79" t="s">
        <v>178</v>
      </c>
      <c r="AS58" s="79">
        <v>0</v>
      </c>
      <c r="AT58" s="79">
        <v>0</v>
      </c>
      <c r="AU58" s="79"/>
      <c r="AV58" s="79"/>
      <c r="AW58" s="79"/>
      <c r="AX58" s="79"/>
      <c r="AY58" s="79"/>
      <c r="AZ58" s="79"/>
      <c r="BA58" s="79"/>
      <c r="BB58" s="79"/>
      <c r="BC58" s="78" t="str">
        <f>REPLACE(INDEX(GroupVertices[Group],MATCH(Edges[[#This Row],[Vertex 1]],GroupVertices[Vertex],0)),1,1,"")</f>
        <v>6</v>
      </c>
      <c r="BD58" s="78" t="str">
        <f>REPLACE(INDEX(GroupVertices[Group],MATCH(Edges[[#This Row],[Vertex 2]],GroupVertices[Vertex],0)),1,1,"")</f>
        <v>6</v>
      </c>
    </row>
    <row r="59" spans="1:56" ht="15">
      <c r="A59" s="64" t="s">
        <v>257</v>
      </c>
      <c r="B59" s="64" t="s">
        <v>257</v>
      </c>
      <c r="C59" s="65"/>
      <c r="D59" s="66"/>
      <c r="E59" s="67"/>
      <c r="F59" s="68"/>
      <c r="G59" s="65"/>
      <c r="H59" s="69"/>
      <c r="I59" s="70"/>
      <c r="J59" s="70"/>
      <c r="K59" s="34" t="s">
        <v>65</v>
      </c>
      <c r="L59" s="77">
        <v>59</v>
      </c>
      <c r="M59" s="77"/>
      <c r="N59" s="72"/>
      <c r="O59" s="79" t="s">
        <v>178</v>
      </c>
      <c r="P59" s="81">
        <v>43658.93682870371</v>
      </c>
      <c r="Q59" s="79" t="s">
        <v>604</v>
      </c>
      <c r="R59" s="79"/>
      <c r="S59" s="79"/>
      <c r="T59" s="79" t="s">
        <v>1059</v>
      </c>
      <c r="U59" s="79"/>
      <c r="V59" s="82" t="s">
        <v>1204</v>
      </c>
      <c r="W59" s="81">
        <v>43658.93682870371</v>
      </c>
      <c r="X59" s="85">
        <v>43658</v>
      </c>
      <c r="Y59" s="87" t="s">
        <v>1471</v>
      </c>
      <c r="Z59" s="82" t="s">
        <v>1989</v>
      </c>
      <c r="AA59" s="79"/>
      <c r="AB59" s="79"/>
      <c r="AC59" s="87" t="s">
        <v>2506</v>
      </c>
      <c r="AD59" s="79"/>
      <c r="AE59" s="79" t="b">
        <v>0</v>
      </c>
      <c r="AF59" s="79">
        <v>1</v>
      </c>
      <c r="AG59" s="87" t="s">
        <v>2991</v>
      </c>
      <c r="AH59" s="79" t="b">
        <v>0</v>
      </c>
      <c r="AI59" s="79" t="s">
        <v>3021</v>
      </c>
      <c r="AJ59" s="79"/>
      <c r="AK59" s="87" t="s">
        <v>2991</v>
      </c>
      <c r="AL59" s="79" t="b">
        <v>0</v>
      </c>
      <c r="AM59" s="79">
        <v>0</v>
      </c>
      <c r="AN59" s="87" t="s">
        <v>2991</v>
      </c>
      <c r="AO59" s="79" t="s">
        <v>3038</v>
      </c>
      <c r="AP59" s="79" t="b">
        <v>0</v>
      </c>
      <c r="AQ59" s="87" t="s">
        <v>2506</v>
      </c>
      <c r="AR59" s="79" t="s">
        <v>178</v>
      </c>
      <c r="AS59" s="79">
        <v>0</v>
      </c>
      <c r="AT59" s="79">
        <v>0</v>
      </c>
      <c r="AU59" s="79"/>
      <c r="AV59" s="79"/>
      <c r="AW59" s="79"/>
      <c r="AX59" s="79"/>
      <c r="AY59" s="79"/>
      <c r="AZ59" s="79"/>
      <c r="BA59" s="79"/>
      <c r="BB59" s="79"/>
      <c r="BC59" s="78" t="str">
        <f>REPLACE(INDEX(GroupVertices[Group],MATCH(Edges[[#This Row],[Vertex 1]],GroupVertices[Vertex],0)),1,1,"")</f>
        <v>60</v>
      </c>
      <c r="BD59" s="78" t="str">
        <f>REPLACE(INDEX(GroupVertices[Group],MATCH(Edges[[#This Row],[Vertex 2]],GroupVertices[Vertex],0)),1,1,"")</f>
        <v>60</v>
      </c>
    </row>
    <row r="60" spans="1:56" ht="15">
      <c r="A60" s="64" t="s">
        <v>258</v>
      </c>
      <c r="B60" s="64" t="s">
        <v>258</v>
      </c>
      <c r="C60" s="65"/>
      <c r="D60" s="66"/>
      <c r="E60" s="67"/>
      <c r="F60" s="68"/>
      <c r="G60" s="65"/>
      <c r="H60" s="69"/>
      <c r="I60" s="70"/>
      <c r="J60" s="70"/>
      <c r="K60" s="34" t="s">
        <v>65</v>
      </c>
      <c r="L60" s="77">
        <v>60</v>
      </c>
      <c r="M60" s="77"/>
      <c r="N60" s="72"/>
      <c r="O60" s="79" t="s">
        <v>178</v>
      </c>
      <c r="P60" s="81">
        <v>43658.93697916667</v>
      </c>
      <c r="Q60" s="79" t="s">
        <v>605</v>
      </c>
      <c r="R60" s="79"/>
      <c r="S60" s="79"/>
      <c r="T60" s="79" t="s">
        <v>1059</v>
      </c>
      <c r="U60" s="79"/>
      <c r="V60" s="82" t="s">
        <v>1205</v>
      </c>
      <c r="W60" s="81">
        <v>43658.93697916667</v>
      </c>
      <c r="X60" s="85">
        <v>43658</v>
      </c>
      <c r="Y60" s="87" t="s">
        <v>1472</v>
      </c>
      <c r="Z60" s="82" t="s">
        <v>1990</v>
      </c>
      <c r="AA60" s="79"/>
      <c r="AB60" s="79"/>
      <c r="AC60" s="87" t="s">
        <v>2507</v>
      </c>
      <c r="AD60" s="79"/>
      <c r="AE60" s="79" t="b">
        <v>0</v>
      </c>
      <c r="AF60" s="79">
        <v>1</v>
      </c>
      <c r="AG60" s="87" t="s">
        <v>2991</v>
      </c>
      <c r="AH60" s="79" t="b">
        <v>0</v>
      </c>
      <c r="AI60" s="79" t="s">
        <v>3021</v>
      </c>
      <c r="AJ60" s="79"/>
      <c r="AK60" s="87" t="s">
        <v>2991</v>
      </c>
      <c r="AL60" s="79" t="b">
        <v>0</v>
      </c>
      <c r="AM60" s="79">
        <v>0</v>
      </c>
      <c r="AN60" s="87" t="s">
        <v>2991</v>
      </c>
      <c r="AO60" s="79" t="s">
        <v>3036</v>
      </c>
      <c r="AP60" s="79" t="b">
        <v>0</v>
      </c>
      <c r="AQ60" s="87" t="s">
        <v>2507</v>
      </c>
      <c r="AR60" s="79" t="s">
        <v>178</v>
      </c>
      <c r="AS60" s="79">
        <v>0</v>
      </c>
      <c r="AT60" s="79">
        <v>0</v>
      </c>
      <c r="AU60" s="79"/>
      <c r="AV60" s="79"/>
      <c r="AW60" s="79"/>
      <c r="AX60" s="79"/>
      <c r="AY60" s="79"/>
      <c r="AZ60" s="79"/>
      <c r="BA60" s="79"/>
      <c r="BB60" s="79"/>
      <c r="BC60" s="78" t="str">
        <f>REPLACE(INDEX(GroupVertices[Group],MATCH(Edges[[#This Row],[Vertex 1]],GroupVertices[Vertex],0)),1,1,"")</f>
        <v>61</v>
      </c>
      <c r="BD60" s="78" t="str">
        <f>REPLACE(INDEX(GroupVertices[Group],MATCH(Edges[[#This Row],[Vertex 2]],GroupVertices[Vertex],0)),1,1,"")</f>
        <v>61</v>
      </c>
    </row>
    <row r="61" spans="1:56" ht="15">
      <c r="A61" s="64" t="s">
        <v>259</v>
      </c>
      <c r="B61" s="64" t="s">
        <v>529</v>
      </c>
      <c r="C61" s="65"/>
      <c r="D61" s="66"/>
      <c r="E61" s="67"/>
      <c r="F61" s="68"/>
      <c r="G61" s="65"/>
      <c r="H61" s="69"/>
      <c r="I61" s="70"/>
      <c r="J61" s="70"/>
      <c r="K61" s="34" t="s">
        <v>65</v>
      </c>
      <c r="L61" s="77">
        <v>61</v>
      </c>
      <c r="M61" s="77"/>
      <c r="N61" s="72"/>
      <c r="O61" s="79" t="s">
        <v>561</v>
      </c>
      <c r="P61" s="81">
        <v>43658.937048611115</v>
      </c>
      <c r="Q61" s="79" t="s">
        <v>606</v>
      </c>
      <c r="R61" s="79"/>
      <c r="S61" s="79"/>
      <c r="T61" s="79" t="s">
        <v>1059</v>
      </c>
      <c r="U61" s="79"/>
      <c r="V61" s="82" t="s">
        <v>1206</v>
      </c>
      <c r="W61" s="81">
        <v>43658.937048611115</v>
      </c>
      <c r="X61" s="85">
        <v>43658</v>
      </c>
      <c r="Y61" s="87" t="s">
        <v>1473</v>
      </c>
      <c r="Z61" s="82" t="s">
        <v>1991</v>
      </c>
      <c r="AA61" s="79"/>
      <c r="AB61" s="79"/>
      <c r="AC61" s="87" t="s">
        <v>2508</v>
      </c>
      <c r="AD61" s="79"/>
      <c r="AE61" s="79" t="b">
        <v>0</v>
      </c>
      <c r="AF61" s="79">
        <v>3</v>
      </c>
      <c r="AG61" s="87" t="s">
        <v>2991</v>
      </c>
      <c r="AH61" s="79" t="b">
        <v>0</v>
      </c>
      <c r="AI61" s="79" t="s">
        <v>3021</v>
      </c>
      <c r="AJ61" s="79"/>
      <c r="AK61" s="87" t="s">
        <v>2991</v>
      </c>
      <c r="AL61" s="79" t="b">
        <v>0</v>
      </c>
      <c r="AM61" s="79">
        <v>0</v>
      </c>
      <c r="AN61" s="87" t="s">
        <v>2991</v>
      </c>
      <c r="AO61" s="79" t="s">
        <v>3037</v>
      </c>
      <c r="AP61" s="79" t="b">
        <v>0</v>
      </c>
      <c r="AQ61" s="87" t="s">
        <v>2508</v>
      </c>
      <c r="AR61" s="79" t="s">
        <v>178</v>
      </c>
      <c r="AS61" s="79">
        <v>0</v>
      </c>
      <c r="AT61" s="79">
        <v>0</v>
      </c>
      <c r="AU61" s="79"/>
      <c r="AV61" s="79"/>
      <c r="AW61" s="79"/>
      <c r="AX61" s="79"/>
      <c r="AY61" s="79"/>
      <c r="AZ61" s="79"/>
      <c r="BA61" s="79"/>
      <c r="BB61" s="79"/>
      <c r="BC61" s="78" t="str">
        <f>REPLACE(INDEX(GroupVertices[Group],MATCH(Edges[[#This Row],[Vertex 1]],GroupVertices[Vertex],0)),1,1,"")</f>
        <v>6</v>
      </c>
      <c r="BD61" s="78" t="str">
        <f>REPLACE(INDEX(GroupVertices[Group],MATCH(Edges[[#This Row],[Vertex 2]],GroupVertices[Vertex],0)),1,1,"")</f>
        <v>6</v>
      </c>
    </row>
    <row r="62" spans="1:56" ht="15">
      <c r="A62" s="64" t="s">
        <v>259</v>
      </c>
      <c r="B62" s="64" t="s">
        <v>530</v>
      </c>
      <c r="C62" s="65"/>
      <c r="D62" s="66"/>
      <c r="E62" s="67"/>
      <c r="F62" s="68"/>
      <c r="G62" s="65"/>
      <c r="H62" s="69"/>
      <c r="I62" s="70"/>
      <c r="J62" s="70"/>
      <c r="K62" s="34" t="s">
        <v>65</v>
      </c>
      <c r="L62" s="77">
        <v>62</v>
      </c>
      <c r="M62" s="77"/>
      <c r="N62" s="72"/>
      <c r="O62" s="79" t="s">
        <v>561</v>
      </c>
      <c r="P62" s="81">
        <v>43658.937048611115</v>
      </c>
      <c r="Q62" s="79" t="s">
        <v>606</v>
      </c>
      <c r="R62" s="79"/>
      <c r="S62" s="79"/>
      <c r="T62" s="79" t="s">
        <v>1059</v>
      </c>
      <c r="U62" s="79"/>
      <c r="V62" s="82" t="s">
        <v>1206</v>
      </c>
      <c r="W62" s="81">
        <v>43658.937048611115</v>
      </c>
      <c r="X62" s="85">
        <v>43658</v>
      </c>
      <c r="Y62" s="87" t="s">
        <v>1473</v>
      </c>
      <c r="Z62" s="82" t="s">
        <v>1991</v>
      </c>
      <c r="AA62" s="79"/>
      <c r="AB62" s="79"/>
      <c r="AC62" s="87" t="s">
        <v>2508</v>
      </c>
      <c r="AD62" s="79"/>
      <c r="AE62" s="79" t="b">
        <v>0</v>
      </c>
      <c r="AF62" s="79">
        <v>3</v>
      </c>
      <c r="AG62" s="87" t="s">
        <v>2991</v>
      </c>
      <c r="AH62" s="79" t="b">
        <v>0</v>
      </c>
      <c r="AI62" s="79" t="s">
        <v>3021</v>
      </c>
      <c r="AJ62" s="79"/>
      <c r="AK62" s="87" t="s">
        <v>2991</v>
      </c>
      <c r="AL62" s="79" t="b">
        <v>0</v>
      </c>
      <c r="AM62" s="79">
        <v>0</v>
      </c>
      <c r="AN62" s="87" t="s">
        <v>2991</v>
      </c>
      <c r="AO62" s="79" t="s">
        <v>3037</v>
      </c>
      <c r="AP62" s="79" t="b">
        <v>0</v>
      </c>
      <c r="AQ62" s="87" t="s">
        <v>2508</v>
      </c>
      <c r="AR62" s="79" t="s">
        <v>178</v>
      </c>
      <c r="AS62" s="79">
        <v>0</v>
      </c>
      <c r="AT62" s="79">
        <v>0</v>
      </c>
      <c r="AU62" s="79"/>
      <c r="AV62" s="79"/>
      <c r="AW62" s="79"/>
      <c r="AX62" s="79"/>
      <c r="AY62" s="79"/>
      <c r="AZ62" s="79"/>
      <c r="BA62" s="79"/>
      <c r="BB62" s="79"/>
      <c r="BC62" s="78" t="str">
        <f>REPLACE(INDEX(GroupVertices[Group],MATCH(Edges[[#This Row],[Vertex 1]],GroupVertices[Vertex],0)),1,1,"")</f>
        <v>6</v>
      </c>
      <c r="BD62" s="78" t="str">
        <f>REPLACE(INDEX(GroupVertices[Group],MATCH(Edges[[#This Row],[Vertex 2]],GroupVertices[Vertex],0)),1,1,"")</f>
        <v>6</v>
      </c>
    </row>
    <row r="63" spans="1:56" ht="15">
      <c r="A63" s="64" t="s">
        <v>260</v>
      </c>
      <c r="B63" s="64" t="s">
        <v>528</v>
      </c>
      <c r="C63" s="65"/>
      <c r="D63" s="66"/>
      <c r="E63" s="67"/>
      <c r="F63" s="68"/>
      <c r="G63" s="65"/>
      <c r="H63" s="69"/>
      <c r="I63" s="70"/>
      <c r="J63" s="70"/>
      <c r="K63" s="34" t="s">
        <v>65</v>
      </c>
      <c r="L63" s="77">
        <v>63</v>
      </c>
      <c r="M63" s="77"/>
      <c r="N63" s="72"/>
      <c r="O63" s="79" t="s">
        <v>561</v>
      </c>
      <c r="P63" s="81">
        <v>43658.9372337963</v>
      </c>
      <c r="Q63" s="79" t="s">
        <v>607</v>
      </c>
      <c r="R63" s="79"/>
      <c r="S63" s="79"/>
      <c r="T63" s="79" t="s">
        <v>1059</v>
      </c>
      <c r="U63" s="79"/>
      <c r="V63" s="82" t="s">
        <v>1207</v>
      </c>
      <c r="W63" s="81">
        <v>43658.9372337963</v>
      </c>
      <c r="X63" s="85">
        <v>43658</v>
      </c>
      <c r="Y63" s="87" t="s">
        <v>1474</v>
      </c>
      <c r="Z63" s="82" t="s">
        <v>1992</v>
      </c>
      <c r="AA63" s="79"/>
      <c r="AB63" s="79"/>
      <c r="AC63" s="87" t="s">
        <v>2509</v>
      </c>
      <c r="AD63" s="79"/>
      <c r="AE63" s="79" t="b">
        <v>0</v>
      </c>
      <c r="AF63" s="79">
        <v>5</v>
      </c>
      <c r="AG63" s="87" t="s">
        <v>2991</v>
      </c>
      <c r="AH63" s="79" t="b">
        <v>0</v>
      </c>
      <c r="AI63" s="79" t="s">
        <v>3021</v>
      </c>
      <c r="AJ63" s="79"/>
      <c r="AK63" s="87" t="s">
        <v>2991</v>
      </c>
      <c r="AL63" s="79" t="b">
        <v>0</v>
      </c>
      <c r="AM63" s="79">
        <v>0</v>
      </c>
      <c r="AN63" s="87" t="s">
        <v>2991</v>
      </c>
      <c r="AO63" s="79" t="s">
        <v>3036</v>
      </c>
      <c r="AP63" s="79" t="b">
        <v>0</v>
      </c>
      <c r="AQ63" s="87" t="s">
        <v>2509</v>
      </c>
      <c r="AR63" s="79" t="s">
        <v>178</v>
      </c>
      <c r="AS63" s="79">
        <v>0</v>
      </c>
      <c r="AT63" s="79">
        <v>0</v>
      </c>
      <c r="AU63" s="79"/>
      <c r="AV63" s="79"/>
      <c r="AW63" s="79"/>
      <c r="AX63" s="79"/>
      <c r="AY63" s="79"/>
      <c r="AZ63" s="79"/>
      <c r="BA63" s="79"/>
      <c r="BB63" s="79"/>
      <c r="BC63" s="78" t="str">
        <f>REPLACE(INDEX(GroupVertices[Group],MATCH(Edges[[#This Row],[Vertex 1]],GroupVertices[Vertex],0)),1,1,"")</f>
        <v>6</v>
      </c>
      <c r="BD63" s="78" t="str">
        <f>REPLACE(INDEX(GroupVertices[Group],MATCH(Edges[[#This Row],[Vertex 2]],GroupVertices[Vertex],0)),1,1,"")</f>
        <v>6</v>
      </c>
    </row>
    <row r="64" spans="1:56" ht="15">
      <c r="A64" s="64" t="s">
        <v>260</v>
      </c>
      <c r="B64" s="64" t="s">
        <v>529</v>
      </c>
      <c r="C64" s="65"/>
      <c r="D64" s="66"/>
      <c r="E64" s="67"/>
      <c r="F64" s="68"/>
      <c r="G64" s="65"/>
      <c r="H64" s="69"/>
      <c r="I64" s="70"/>
      <c r="J64" s="70"/>
      <c r="K64" s="34" t="s">
        <v>65</v>
      </c>
      <c r="L64" s="77">
        <v>64</v>
      </c>
      <c r="M64" s="77"/>
      <c r="N64" s="72"/>
      <c r="O64" s="79" t="s">
        <v>561</v>
      </c>
      <c r="P64" s="81">
        <v>43658.9372337963</v>
      </c>
      <c r="Q64" s="79" t="s">
        <v>607</v>
      </c>
      <c r="R64" s="79"/>
      <c r="S64" s="79"/>
      <c r="T64" s="79" t="s">
        <v>1059</v>
      </c>
      <c r="U64" s="79"/>
      <c r="V64" s="82" t="s">
        <v>1207</v>
      </c>
      <c r="W64" s="81">
        <v>43658.9372337963</v>
      </c>
      <c r="X64" s="85">
        <v>43658</v>
      </c>
      <c r="Y64" s="87" t="s">
        <v>1474</v>
      </c>
      <c r="Z64" s="82" t="s">
        <v>1992</v>
      </c>
      <c r="AA64" s="79"/>
      <c r="AB64" s="79"/>
      <c r="AC64" s="87" t="s">
        <v>2509</v>
      </c>
      <c r="AD64" s="79"/>
      <c r="AE64" s="79" t="b">
        <v>0</v>
      </c>
      <c r="AF64" s="79">
        <v>5</v>
      </c>
      <c r="AG64" s="87" t="s">
        <v>2991</v>
      </c>
      <c r="AH64" s="79" t="b">
        <v>0</v>
      </c>
      <c r="AI64" s="79" t="s">
        <v>3021</v>
      </c>
      <c r="AJ64" s="79"/>
      <c r="AK64" s="87" t="s">
        <v>2991</v>
      </c>
      <c r="AL64" s="79" t="b">
        <v>0</v>
      </c>
      <c r="AM64" s="79">
        <v>0</v>
      </c>
      <c r="AN64" s="87" t="s">
        <v>2991</v>
      </c>
      <c r="AO64" s="79" t="s">
        <v>3036</v>
      </c>
      <c r="AP64" s="79" t="b">
        <v>0</v>
      </c>
      <c r="AQ64" s="87" t="s">
        <v>2509</v>
      </c>
      <c r="AR64" s="79" t="s">
        <v>178</v>
      </c>
      <c r="AS64" s="79">
        <v>0</v>
      </c>
      <c r="AT64" s="79">
        <v>0</v>
      </c>
      <c r="AU64" s="79"/>
      <c r="AV64" s="79"/>
      <c r="AW64" s="79"/>
      <c r="AX64" s="79"/>
      <c r="AY64" s="79"/>
      <c r="AZ64" s="79"/>
      <c r="BA64" s="79"/>
      <c r="BB64" s="79"/>
      <c r="BC64" s="78" t="str">
        <f>REPLACE(INDEX(GroupVertices[Group],MATCH(Edges[[#This Row],[Vertex 1]],GroupVertices[Vertex],0)),1,1,"")</f>
        <v>6</v>
      </c>
      <c r="BD64" s="78" t="str">
        <f>REPLACE(INDEX(GroupVertices[Group],MATCH(Edges[[#This Row],[Vertex 2]],GroupVertices[Vertex],0)),1,1,"")</f>
        <v>6</v>
      </c>
    </row>
    <row r="65" spans="1:56" ht="15">
      <c r="A65" s="64" t="s">
        <v>261</v>
      </c>
      <c r="B65" s="64" t="s">
        <v>530</v>
      </c>
      <c r="C65" s="65"/>
      <c r="D65" s="66"/>
      <c r="E65" s="67"/>
      <c r="F65" s="68"/>
      <c r="G65" s="65"/>
      <c r="H65" s="69"/>
      <c r="I65" s="70"/>
      <c r="J65" s="70"/>
      <c r="K65" s="34" t="s">
        <v>65</v>
      </c>
      <c r="L65" s="77">
        <v>65</v>
      </c>
      <c r="M65" s="77"/>
      <c r="N65" s="72"/>
      <c r="O65" s="79" t="s">
        <v>561</v>
      </c>
      <c r="P65" s="81">
        <v>43658.93848379629</v>
      </c>
      <c r="Q65" s="79" t="s">
        <v>608</v>
      </c>
      <c r="R65" s="79"/>
      <c r="S65" s="79"/>
      <c r="T65" s="79" t="s">
        <v>1059</v>
      </c>
      <c r="U65" s="79"/>
      <c r="V65" s="82" t="s">
        <v>1208</v>
      </c>
      <c r="W65" s="81">
        <v>43658.93848379629</v>
      </c>
      <c r="X65" s="85">
        <v>43658</v>
      </c>
      <c r="Y65" s="87" t="s">
        <v>1475</v>
      </c>
      <c r="Z65" s="82" t="s">
        <v>1993</v>
      </c>
      <c r="AA65" s="79"/>
      <c r="AB65" s="79"/>
      <c r="AC65" s="87" t="s">
        <v>2510</v>
      </c>
      <c r="AD65" s="79"/>
      <c r="AE65" s="79" t="b">
        <v>0</v>
      </c>
      <c r="AF65" s="79">
        <v>0</v>
      </c>
      <c r="AG65" s="87" t="s">
        <v>2991</v>
      </c>
      <c r="AH65" s="79" t="b">
        <v>0</v>
      </c>
      <c r="AI65" s="79" t="s">
        <v>3022</v>
      </c>
      <c r="AJ65" s="79"/>
      <c r="AK65" s="87" t="s">
        <v>2991</v>
      </c>
      <c r="AL65" s="79" t="b">
        <v>0</v>
      </c>
      <c r="AM65" s="79">
        <v>0</v>
      </c>
      <c r="AN65" s="87" t="s">
        <v>2991</v>
      </c>
      <c r="AO65" s="79" t="s">
        <v>3036</v>
      </c>
      <c r="AP65" s="79" t="b">
        <v>0</v>
      </c>
      <c r="AQ65" s="87" t="s">
        <v>2510</v>
      </c>
      <c r="AR65" s="79" t="s">
        <v>178</v>
      </c>
      <c r="AS65" s="79">
        <v>0</v>
      </c>
      <c r="AT65" s="79">
        <v>0</v>
      </c>
      <c r="AU65" s="79" t="s">
        <v>3051</v>
      </c>
      <c r="AV65" s="79" t="s">
        <v>3070</v>
      </c>
      <c r="AW65" s="79" t="s">
        <v>3075</v>
      </c>
      <c r="AX65" s="79" t="s">
        <v>3080</v>
      </c>
      <c r="AY65" s="79" t="s">
        <v>3099</v>
      </c>
      <c r="AZ65" s="79" t="s">
        <v>3118</v>
      </c>
      <c r="BA65" s="79" t="s">
        <v>3136</v>
      </c>
      <c r="BB65" s="82" t="s">
        <v>3139</v>
      </c>
      <c r="BC65" s="78" t="str">
        <f>REPLACE(INDEX(GroupVertices[Group],MATCH(Edges[[#This Row],[Vertex 1]],GroupVertices[Vertex],0)),1,1,"")</f>
        <v>6</v>
      </c>
      <c r="BD65" s="78" t="str">
        <f>REPLACE(INDEX(GroupVertices[Group],MATCH(Edges[[#This Row],[Vertex 2]],GroupVertices[Vertex],0)),1,1,"")</f>
        <v>6</v>
      </c>
    </row>
    <row r="66" spans="1:56" ht="15">
      <c r="A66" s="64" t="s">
        <v>262</v>
      </c>
      <c r="B66" s="64" t="s">
        <v>262</v>
      </c>
      <c r="C66" s="65"/>
      <c r="D66" s="66"/>
      <c r="E66" s="67"/>
      <c r="F66" s="68"/>
      <c r="G66" s="65"/>
      <c r="H66" s="69"/>
      <c r="I66" s="70"/>
      <c r="J66" s="70"/>
      <c r="K66" s="34" t="s">
        <v>65</v>
      </c>
      <c r="L66" s="77">
        <v>66</v>
      </c>
      <c r="M66" s="77"/>
      <c r="N66" s="72"/>
      <c r="O66" s="79" t="s">
        <v>178</v>
      </c>
      <c r="P66" s="81">
        <v>43658.824849537035</v>
      </c>
      <c r="Q66" s="79" t="s">
        <v>609</v>
      </c>
      <c r="R66" s="79"/>
      <c r="S66" s="79"/>
      <c r="T66" s="79" t="s">
        <v>1048</v>
      </c>
      <c r="U66" s="79"/>
      <c r="V66" s="82" t="s">
        <v>1209</v>
      </c>
      <c r="W66" s="81">
        <v>43658.824849537035</v>
      </c>
      <c r="X66" s="85">
        <v>43658</v>
      </c>
      <c r="Y66" s="87" t="s">
        <v>1476</v>
      </c>
      <c r="Z66" s="82" t="s">
        <v>1994</v>
      </c>
      <c r="AA66" s="79"/>
      <c r="AB66" s="79"/>
      <c r="AC66" s="87" t="s">
        <v>2511</v>
      </c>
      <c r="AD66" s="79"/>
      <c r="AE66" s="79" t="b">
        <v>0</v>
      </c>
      <c r="AF66" s="79">
        <v>6</v>
      </c>
      <c r="AG66" s="87" t="s">
        <v>2991</v>
      </c>
      <c r="AH66" s="79" t="b">
        <v>0</v>
      </c>
      <c r="AI66" s="79" t="s">
        <v>3019</v>
      </c>
      <c r="AJ66" s="79"/>
      <c r="AK66" s="87" t="s">
        <v>2991</v>
      </c>
      <c r="AL66" s="79" t="b">
        <v>0</v>
      </c>
      <c r="AM66" s="79">
        <v>1</v>
      </c>
      <c r="AN66" s="87" t="s">
        <v>2991</v>
      </c>
      <c r="AO66" s="79" t="s">
        <v>3039</v>
      </c>
      <c r="AP66" s="79" t="b">
        <v>0</v>
      </c>
      <c r="AQ66" s="87" t="s">
        <v>2511</v>
      </c>
      <c r="AR66" s="79" t="s">
        <v>178</v>
      </c>
      <c r="AS66" s="79">
        <v>0</v>
      </c>
      <c r="AT66" s="79">
        <v>0</v>
      </c>
      <c r="AU66" s="79"/>
      <c r="AV66" s="79"/>
      <c r="AW66" s="79"/>
      <c r="AX66" s="79"/>
      <c r="AY66" s="79"/>
      <c r="AZ66" s="79"/>
      <c r="BA66" s="79"/>
      <c r="BB66" s="79"/>
      <c r="BC66" s="78" t="str">
        <f>REPLACE(INDEX(GroupVertices[Group],MATCH(Edges[[#This Row],[Vertex 1]],GroupVertices[Vertex],0)),1,1,"")</f>
        <v>37</v>
      </c>
      <c r="BD66" s="78" t="str">
        <f>REPLACE(INDEX(GroupVertices[Group],MATCH(Edges[[#This Row],[Vertex 2]],GroupVertices[Vertex],0)),1,1,"")</f>
        <v>37</v>
      </c>
    </row>
    <row r="67" spans="1:56" ht="15">
      <c r="A67" s="64" t="s">
        <v>262</v>
      </c>
      <c r="B67" s="64" t="s">
        <v>262</v>
      </c>
      <c r="C67" s="65"/>
      <c r="D67" s="66"/>
      <c r="E67" s="67"/>
      <c r="F67" s="68"/>
      <c r="G67" s="65"/>
      <c r="H67" s="69"/>
      <c r="I67" s="70"/>
      <c r="J67" s="70"/>
      <c r="K67" s="34" t="s">
        <v>65</v>
      </c>
      <c r="L67" s="77">
        <v>67</v>
      </c>
      <c r="M67" s="77"/>
      <c r="N67" s="72"/>
      <c r="O67" s="79" t="s">
        <v>178</v>
      </c>
      <c r="P67" s="81">
        <v>43658.82635416667</v>
      </c>
      <c r="Q67" s="79" t="s">
        <v>610</v>
      </c>
      <c r="R67" s="79"/>
      <c r="S67" s="79"/>
      <c r="T67" s="79" t="s">
        <v>1048</v>
      </c>
      <c r="U67" s="79"/>
      <c r="V67" s="82" t="s">
        <v>1209</v>
      </c>
      <c r="W67" s="81">
        <v>43658.82635416667</v>
      </c>
      <c r="X67" s="85">
        <v>43658</v>
      </c>
      <c r="Y67" s="87" t="s">
        <v>1477</v>
      </c>
      <c r="Z67" s="82" t="s">
        <v>1995</v>
      </c>
      <c r="AA67" s="79"/>
      <c r="AB67" s="79"/>
      <c r="AC67" s="87" t="s">
        <v>2512</v>
      </c>
      <c r="AD67" s="79"/>
      <c r="AE67" s="79" t="b">
        <v>0</v>
      </c>
      <c r="AF67" s="79">
        <v>8</v>
      </c>
      <c r="AG67" s="87" t="s">
        <v>2991</v>
      </c>
      <c r="AH67" s="79" t="b">
        <v>0</v>
      </c>
      <c r="AI67" s="79" t="s">
        <v>3019</v>
      </c>
      <c r="AJ67" s="79"/>
      <c r="AK67" s="87" t="s">
        <v>2991</v>
      </c>
      <c r="AL67" s="79" t="b">
        <v>0</v>
      </c>
      <c r="AM67" s="79">
        <v>0</v>
      </c>
      <c r="AN67" s="87" t="s">
        <v>2991</v>
      </c>
      <c r="AO67" s="79" t="s">
        <v>3039</v>
      </c>
      <c r="AP67" s="79" t="b">
        <v>0</v>
      </c>
      <c r="AQ67" s="87" t="s">
        <v>2512</v>
      </c>
      <c r="AR67" s="79" t="s">
        <v>178</v>
      </c>
      <c r="AS67" s="79">
        <v>0</v>
      </c>
      <c r="AT67" s="79">
        <v>0</v>
      </c>
      <c r="AU67" s="79"/>
      <c r="AV67" s="79"/>
      <c r="AW67" s="79"/>
      <c r="AX67" s="79"/>
      <c r="AY67" s="79"/>
      <c r="AZ67" s="79"/>
      <c r="BA67" s="79"/>
      <c r="BB67" s="79"/>
      <c r="BC67" s="78" t="str">
        <f>REPLACE(INDEX(GroupVertices[Group],MATCH(Edges[[#This Row],[Vertex 1]],GroupVertices[Vertex],0)),1,1,"")</f>
        <v>37</v>
      </c>
      <c r="BD67" s="78" t="str">
        <f>REPLACE(INDEX(GroupVertices[Group],MATCH(Edges[[#This Row],[Vertex 2]],GroupVertices[Vertex],0)),1,1,"")</f>
        <v>37</v>
      </c>
    </row>
    <row r="68" spans="1:56" ht="15">
      <c r="A68" s="64" t="s">
        <v>262</v>
      </c>
      <c r="B68" s="64" t="s">
        <v>262</v>
      </c>
      <c r="C68" s="65"/>
      <c r="D68" s="66"/>
      <c r="E68" s="67"/>
      <c r="F68" s="68"/>
      <c r="G68" s="65"/>
      <c r="H68" s="69"/>
      <c r="I68" s="70"/>
      <c r="J68" s="70"/>
      <c r="K68" s="34" t="s">
        <v>65</v>
      </c>
      <c r="L68" s="77">
        <v>68</v>
      </c>
      <c r="M68" s="77"/>
      <c r="N68" s="72"/>
      <c r="O68" s="79" t="s">
        <v>178</v>
      </c>
      <c r="P68" s="81">
        <v>43658.83290509259</v>
      </c>
      <c r="Q68" s="79" t="s">
        <v>611</v>
      </c>
      <c r="R68" s="79"/>
      <c r="S68" s="79"/>
      <c r="T68" s="79" t="s">
        <v>1048</v>
      </c>
      <c r="U68" s="79"/>
      <c r="V68" s="82" t="s">
        <v>1209</v>
      </c>
      <c r="W68" s="81">
        <v>43658.83290509259</v>
      </c>
      <c r="X68" s="85">
        <v>43658</v>
      </c>
      <c r="Y68" s="87" t="s">
        <v>1478</v>
      </c>
      <c r="Z68" s="82" t="s">
        <v>1996</v>
      </c>
      <c r="AA68" s="79"/>
      <c r="AB68" s="79"/>
      <c r="AC68" s="87" t="s">
        <v>2513</v>
      </c>
      <c r="AD68" s="79"/>
      <c r="AE68" s="79" t="b">
        <v>0</v>
      </c>
      <c r="AF68" s="79">
        <v>6</v>
      </c>
      <c r="AG68" s="87" t="s">
        <v>2991</v>
      </c>
      <c r="AH68" s="79" t="b">
        <v>0</v>
      </c>
      <c r="AI68" s="79" t="s">
        <v>3019</v>
      </c>
      <c r="AJ68" s="79"/>
      <c r="AK68" s="87" t="s">
        <v>2991</v>
      </c>
      <c r="AL68" s="79" t="b">
        <v>0</v>
      </c>
      <c r="AM68" s="79">
        <v>0</v>
      </c>
      <c r="AN68" s="87" t="s">
        <v>2991</v>
      </c>
      <c r="AO68" s="79" t="s">
        <v>3039</v>
      </c>
      <c r="AP68" s="79" t="b">
        <v>0</v>
      </c>
      <c r="AQ68" s="87" t="s">
        <v>2513</v>
      </c>
      <c r="AR68" s="79" t="s">
        <v>178</v>
      </c>
      <c r="AS68" s="79">
        <v>0</v>
      </c>
      <c r="AT68" s="79">
        <v>0</v>
      </c>
      <c r="AU68" s="79"/>
      <c r="AV68" s="79"/>
      <c r="AW68" s="79"/>
      <c r="AX68" s="79"/>
      <c r="AY68" s="79"/>
      <c r="AZ68" s="79"/>
      <c r="BA68" s="79"/>
      <c r="BB68" s="79"/>
      <c r="BC68" s="78" t="str">
        <f>REPLACE(INDEX(GroupVertices[Group],MATCH(Edges[[#This Row],[Vertex 1]],GroupVertices[Vertex],0)),1,1,"")</f>
        <v>37</v>
      </c>
      <c r="BD68" s="78" t="str">
        <f>REPLACE(INDEX(GroupVertices[Group],MATCH(Edges[[#This Row],[Vertex 2]],GroupVertices[Vertex],0)),1,1,"")</f>
        <v>37</v>
      </c>
    </row>
    <row r="69" spans="1:56" ht="15">
      <c r="A69" s="64" t="s">
        <v>262</v>
      </c>
      <c r="B69" s="64" t="s">
        <v>262</v>
      </c>
      <c r="C69" s="65"/>
      <c r="D69" s="66"/>
      <c r="E69" s="67"/>
      <c r="F69" s="68"/>
      <c r="G69" s="65"/>
      <c r="H69" s="69"/>
      <c r="I69" s="70"/>
      <c r="J69" s="70"/>
      <c r="K69" s="34" t="s">
        <v>65</v>
      </c>
      <c r="L69" s="77">
        <v>69</v>
      </c>
      <c r="M69" s="77"/>
      <c r="N69" s="72"/>
      <c r="O69" s="79" t="s">
        <v>178</v>
      </c>
      <c r="P69" s="81">
        <v>43658.8358912037</v>
      </c>
      <c r="Q69" s="79" t="s">
        <v>612</v>
      </c>
      <c r="R69" s="79"/>
      <c r="S69" s="79"/>
      <c r="T69" s="79" t="s">
        <v>1048</v>
      </c>
      <c r="U69" s="79"/>
      <c r="V69" s="82" t="s">
        <v>1209</v>
      </c>
      <c r="W69" s="81">
        <v>43658.8358912037</v>
      </c>
      <c r="X69" s="85">
        <v>43658</v>
      </c>
      <c r="Y69" s="87" t="s">
        <v>1479</v>
      </c>
      <c r="Z69" s="82" t="s">
        <v>1997</v>
      </c>
      <c r="AA69" s="79"/>
      <c r="AB69" s="79"/>
      <c r="AC69" s="87" t="s">
        <v>2514</v>
      </c>
      <c r="AD69" s="79"/>
      <c r="AE69" s="79" t="b">
        <v>0</v>
      </c>
      <c r="AF69" s="79">
        <v>0</v>
      </c>
      <c r="AG69" s="87" t="s">
        <v>2991</v>
      </c>
      <c r="AH69" s="79" t="b">
        <v>0</v>
      </c>
      <c r="AI69" s="79" t="s">
        <v>3019</v>
      </c>
      <c r="AJ69" s="79"/>
      <c r="AK69" s="87" t="s">
        <v>2991</v>
      </c>
      <c r="AL69" s="79" t="b">
        <v>0</v>
      </c>
      <c r="AM69" s="79">
        <v>0</v>
      </c>
      <c r="AN69" s="87" t="s">
        <v>2991</v>
      </c>
      <c r="AO69" s="79" t="s">
        <v>3039</v>
      </c>
      <c r="AP69" s="79" t="b">
        <v>0</v>
      </c>
      <c r="AQ69" s="87" t="s">
        <v>2514</v>
      </c>
      <c r="AR69" s="79" t="s">
        <v>178</v>
      </c>
      <c r="AS69" s="79">
        <v>0</v>
      </c>
      <c r="AT69" s="79">
        <v>0</v>
      </c>
      <c r="AU69" s="79"/>
      <c r="AV69" s="79"/>
      <c r="AW69" s="79"/>
      <c r="AX69" s="79"/>
      <c r="AY69" s="79"/>
      <c r="AZ69" s="79"/>
      <c r="BA69" s="79"/>
      <c r="BB69" s="79"/>
      <c r="BC69" s="78" t="str">
        <f>REPLACE(INDEX(GroupVertices[Group],MATCH(Edges[[#This Row],[Vertex 1]],GroupVertices[Vertex],0)),1,1,"")</f>
        <v>37</v>
      </c>
      <c r="BD69" s="78" t="str">
        <f>REPLACE(INDEX(GroupVertices[Group],MATCH(Edges[[#This Row],[Vertex 2]],GroupVertices[Vertex],0)),1,1,"")</f>
        <v>37</v>
      </c>
    </row>
    <row r="70" spans="1:56" ht="15">
      <c r="A70" s="64" t="s">
        <v>262</v>
      </c>
      <c r="B70" s="64" t="s">
        <v>262</v>
      </c>
      <c r="C70" s="65"/>
      <c r="D70" s="66"/>
      <c r="E70" s="67"/>
      <c r="F70" s="68"/>
      <c r="G70" s="65"/>
      <c r="H70" s="69"/>
      <c r="I70" s="70"/>
      <c r="J70" s="70"/>
      <c r="K70" s="34" t="s">
        <v>65</v>
      </c>
      <c r="L70" s="77">
        <v>70</v>
      </c>
      <c r="M70" s="77"/>
      <c r="N70" s="72"/>
      <c r="O70" s="79" t="s">
        <v>178</v>
      </c>
      <c r="P70" s="81">
        <v>43658.8368287037</v>
      </c>
      <c r="Q70" s="79" t="s">
        <v>613</v>
      </c>
      <c r="R70" s="79"/>
      <c r="S70" s="79"/>
      <c r="T70" s="79" t="s">
        <v>1048</v>
      </c>
      <c r="U70" s="79"/>
      <c r="V70" s="82" t="s">
        <v>1209</v>
      </c>
      <c r="W70" s="81">
        <v>43658.8368287037</v>
      </c>
      <c r="X70" s="85">
        <v>43658</v>
      </c>
      <c r="Y70" s="87" t="s">
        <v>1480</v>
      </c>
      <c r="Z70" s="82" t="s">
        <v>1998</v>
      </c>
      <c r="AA70" s="79"/>
      <c r="AB70" s="79"/>
      <c r="AC70" s="87" t="s">
        <v>2515</v>
      </c>
      <c r="AD70" s="79"/>
      <c r="AE70" s="79" t="b">
        <v>0</v>
      </c>
      <c r="AF70" s="79">
        <v>0</v>
      </c>
      <c r="AG70" s="87" t="s">
        <v>2991</v>
      </c>
      <c r="AH70" s="79" t="b">
        <v>0</v>
      </c>
      <c r="AI70" s="79" t="s">
        <v>3019</v>
      </c>
      <c r="AJ70" s="79"/>
      <c r="AK70" s="87" t="s">
        <v>2991</v>
      </c>
      <c r="AL70" s="79" t="b">
        <v>0</v>
      </c>
      <c r="AM70" s="79">
        <v>0</v>
      </c>
      <c r="AN70" s="87" t="s">
        <v>2991</v>
      </c>
      <c r="AO70" s="79" t="s">
        <v>3039</v>
      </c>
      <c r="AP70" s="79" t="b">
        <v>0</v>
      </c>
      <c r="AQ70" s="87" t="s">
        <v>2515</v>
      </c>
      <c r="AR70" s="79" t="s">
        <v>178</v>
      </c>
      <c r="AS70" s="79">
        <v>0</v>
      </c>
      <c r="AT70" s="79">
        <v>0</v>
      </c>
      <c r="AU70" s="79"/>
      <c r="AV70" s="79"/>
      <c r="AW70" s="79"/>
      <c r="AX70" s="79"/>
      <c r="AY70" s="79"/>
      <c r="AZ70" s="79"/>
      <c r="BA70" s="79"/>
      <c r="BB70" s="79"/>
      <c r="BC70" s="78" t="str">
        <f>REPLACE(INDEX(GroupVertices[Group],MATCH(Edges[[#This Row],[Vertex 1]],GroupVertices[Vertex],0)),1,1,"")</f>
        <v>37</v>
      </c>
      <c r="BD70" s="78" t="str">
        <f>REPLACE(INDEX(GroupVertices[Group],MATCH(Edges[[#This Row],[Vertex 2]],GroupVertices[Vertex],0)),1,1,"")</f>
        <v>37</v>
      </c>
    </row>
    <row r="71" spans="1:56" ht="15">
      <c r="A71" s="64" t="s">
        <v>262</v>
      </c>
      <c r="B71" s="64" t="s">
        <v>262</v>
      </c>
      <c r="C71" s="65"/>
      <c r="D71" s="66"/>
      <c r="E71" s="67"/>
      <c r="F71" s="68"/>
      <c r="G71" s="65"/>
      <c r="H71" s="69"/>
      <c r="I71" s="70"/>
      <c r="J71" s="70"/>
      <c r="K71" s="34" t="s">
        <v>65</v>
      </c>
      <c r="L71" s="77">
        <v>71</v>
      </c>
      <c r="M71" s="77"/>
      <c r="N71" s="72"/>
      <c r="O71" s="79" t="s">
        <v>178</v>
      </c>
      <c r="P71" s="81">
        <v>43658.838425925926</v>
      </c>
      <c r="Q71" s="79" t="s">
        <v>614</v>
      </c>
      <c r="R71" s="79"/>
      <c r="S71" s="79"/>
      <c r="T71" s="79" t="s">
        <v>1048</v>
      </c>
      <c r="U71" s="79"/>
      <c r="V71" s="82" t="s">
        <v>1209</v>
      </c>
      <c r="W71" s="81">
        <v>43658.838425925926</v>
      </c>
      <c r="X71" s="85">
        <v>43658</v>
      </c>
      <c r="Y71" s="87" t="s">
        <v>1481</v>
      </c>
      <c r="Z71" s="82" t="s">
        <v>1999</v>
      </c>
      <c r="AA71" s="79"/>
      <c r="AB71" s="79"/>
      <c r="AC71" s="87" t="s">
        <v>2516</v>
      </c>
      <c r="AD71" s="79"/>
      <c r="AE71" s="79" t="b">
        <v>0</v>
      </c>
      <c r="AF71" s="79">
        <v>0</v>
      </c>
      <c r="AG71" s="87" t="s">
        <v>2991</v>
      </c>
      <c r="AH71" s="79" t="b">
        <v>0</v>
      </c>
      <c r="AI71" s="79" t="s">
        <v>3019</v>
      </c>
      <c r="AJ71" s="79"/>
      <c r="AK71" s="87" t="s">
        <v>2991</v>
      </c>
      <c r="AL71" s="79" t="b">
        <v>0</v>
      </c>
      <c r="AM71" s="79">
        <v>0</v>
      </c>
      <c r="AN71" s="87" t="s">
        <v>2991</v>
      </c>
      <c r="AO71" s="79" t="s">
        <v>3039</v>
      </c>
      <c r="AP71" s="79" t="b">
        <v>0</v>
      </c>
      <c r="AQ71" s="87" t="s">
        <v>2516</v>
      </c>
      <c r="AR71" s="79" t="s">
        <v>178</v>
      </c>
      <c r="AS71" s="79">
        <v>0</v>
      </c>
      <c r="AT71" s="79">
        <v>0</v>
      </c>
      <c r="AU71" s="79"/>
      <c r="AV71" s="79"/>
      <c r="AW71" s="79"/>
      <c r="AX71" s="79"/>
      <c r="AY71" s="79"/>
      <c r="AZ71" s="79"/>
      <c r="BA71" s="79"/>
      <c r="BB71" s="79"/>
      <c r="BC71" s="78" t="str">
        <f>REPLACE(INDEX(GroupVertices[Group],MATCH(Edges[[#This Row],[Vertex 1]],GroupVertices[Vertex],0)),1,1,"")</f>
        <v>37</v>
      </c>
      <c r="BD71" s="78" t="str">
        <f>REPLACE(INDEX(GroupVertices[Group],MATCH(Edges[[#This Row],[Vertex 2]],GroupVertices[Vertex],0)),1,1,"")</f>
        <v>37</v>
      </c>
    </row>
    <row r="72" spans="1:56" ht="15">
      <c r="A72" s="64" t="s">
        <v>262</v>
      </c>
      <c r="B72" s="64" t="s">
        <v>262</v>
      </c>
      <c r="C72" s="65"/>
      <c r="D72" s="66"/>
      <c r="E72" s="67"/>
      <c r="F72" s="68"/>
      <c r="G72" s="65"/>
      <c r="H72" s="69"/>
      <c r="I72" s="70"/>
      <c r="J72" s="70"/>
      <c r="K72" s="34" t="s">
        <v>65</v>
      </c>
      <c r="L72" s="77">
        <v>72</v>
      </c>
      <c r="M72" s="77"/>
      <c r="N72" s="72"/>
      <c r="O72" s="79" t="s">
        <v>178</v>
      </c>
      <c r="P72" s="81">
        <v>43658.84371527778</v>
      </c>
      <c r="Q72" s="79" t="s">
        <v>615</v>
      </c>
      <c r="R72" s="79"/>
      <c r="S72" s="79"/>
      <c r="T72" s="79" t="s">
        <v>1048</v>
      </c>
      <c r="U72" s="79"/>
      <c r="V72" s="82" t="s">
        <v>1209</v>
      </c>
      <c r="W72" s="81">
        <v>43658.84371527778</v>
      </c>
      <c r="X72" s="85">
        <v>43658</v>
      </c>
      <c r="Y72" s="87" t="s">
        <v>1482</v>
      </c>
      <c r="Z72" s="82" t="s">
        <v>2000</v>
      </c>
      <c r="AA72" s="79"/>
      <c r="AB72" s="79"/>
      <c r="AC72" s="87" t="s">
        <v>2517</v>
      </c>
      <c r="AD72" s="79"/>
      <c r="AE72" s="79" t="b">
        <v>0</v>
      </c>
      <c r="AF72" s="79">
        <v>0</v>
      </c>
      <c r="AG72" s="87" t="s">
        <v>2991</v>
      </c>
      <c r="AH72" s="79" t="b">
        <v>0</v>
      </c>
      <c r="AI72" s="79" t="s">
        <v>3019</v>
      </c>
      <c r="AJ72" s="79"/>
      <c r="AK72" s="87" t="s">
        <v>2991</v>
      </c>
      <c r="AL72" s="79" t="b">
        <v>0</v>
      </c>
      <c r="AM72" s="79">
        <v>0</v>
      </c>
      <c r="AN72" s="87" t="s">
        <v>2991</v>
      </c>
      <c r="AO72" s="79" t="s">
        <v>3039</v>
      </c>
      <c r="AP72" s="79" t="b">
        <v>0</v>
      </c>
      <c r="AQ72" s="87" t="s">
        <v>2517</v>
      </c>
      <c r="AR72" s="79" t="s">
        <v>178</v>
      </c>
      <c r="AS72" s="79">
        <v>0</v>
      </c>
      <c r="AT72" s="79">
        <v>0</v>
      </c>
      <c r="AU72" s="79"/>
      <c r="AV72" s="79"/>
      <c r="AW72" s="79"/>
      <c r="AX72" s="79"/>
      <c r="AY72" s="79"/>
      <c r="AZ72" s="79"/>
      <c r="BA72" s="79"/>
      <c r="BB72" s="79"/>
      <c r="BC72" s="78" t="str">
        <f>REPLACE(INDEX(GroupVertices[Group],MATCH(Edges[[#This Row],[Vertex 1]],GroupVertices[Vertex],0)),1,1,"")</f>
        <v>37</v>
      </c>
      <c r="BD72" s="78" t="str">
        <f>REPLACE(INDEX(GroupVertices[Group],MATCH(Edges[[#This Row],[Vertex 2]],GroupVertices[Vertex],0)),1,1,"")</f>
        <v>37</v>
      </c>
    </row>
    <row r="73" spans="1:56" ht="15">
      <c r="A73" s="64" t="s">
        <v>262</v>
      </c>
      <c r="B73" s="64" t="s">
        <v>262</v>
      </c>
      <c r="C73" s="65"/>
      <c r="D73" s="66"/>
      <c r="E73" s="67"/>
      <c r="F73" s="68"/>
      <c r="G73" s="65"/>
      <c r="H73" s="69"/>
      <c r="I73" s="70"/>
      <c r="J73" s="70"/>
      <c r="K73" s="34" t="s">
        <v>65</v>
      </c>
      <c r="L73" s="77">
        <v>73</v>
      </c>
      <c r="M73" s="77"/>
      <c r="N73" s="72"/>
      <c r="O73" s="79" t="s">
        <v>178</v>
      </c>
      <c r="P73" s="81">
        <v>43658.85084490741</v>
      </c>
      <c r="Q73" s="79" t="s">
        <v>616</v>
      </c>
      <c r="R73" s="79"/>
      <c r="S73" s="79"/>
      <c r="T73" s="79" t="s">
        <v>1048</v>
      </c>
      <c r="U73" s="79"/>
      <c r="V73" s="82" t="s">
        <v>1209</v>
      </c>
      <c r="W73" s="81">
        <v>43658.85084490741</v>
      </c>
      <c r="X73" s="85">
        <v>43658</v>
      </c>
      <c r="Y73" s="87" t="s">
        <v>1483</v>
      </c>
      <c r="Z73" s="82" t="s">
        <v>2001</v>
      </c>
      <c r="AA73" s="79"/>
      <c r="AB73" s="79"/>
      <c r="AC73" s="87" t="s">
        <v>2518</v>
      </c>
      <c r="AD73" s="79"/>
      <c r="AE73" s="79" t="b">
        <v>0</v>
      </c>
      <c r="AF73" s="79">
        <v>1</v>
      </c>
      <c r="AG73" s="87" t="s">
        <v>2991</v>
      </c>
      <c r="AH73" s="79" t="b">
        <v>0</v>
      </c>
      <c r="AI73" s="79" t="s">
        <v>3019</v>
      </c>
      <c r="AJ73" s="79"/>
      <c r="AK73" s="87" t="s">
        <v>2991</v>
      </c>
      <c r="AL73" s="79" t="b">
        <v>0</v>
      </c>
      <c r="AM73" s="79">
        <v>0</v>
      </c>
      <c r="AN73" s="87" t="s">
        <v>2991</v>
      </c>
      <c r="AO73" s="79" t="s">
        <v>3039</v>
      </c>
      <c r="AP73" s="79" t="b">
        <v>0</v>
      </c>
      <c r="AQ73" s="87" t="s">
        <v>2518</v>
      </c>
      <c r="AR73" s="79" t="s">
        <v>178</v>
      </c>
      <c r="AS73" s="79">
        <v>0</v>
      </c>
      <c r="AT73" s="79">
        <v>0</v>
      </c>
      <c r="AU73" s="79"/>
      <c r="AV73" s="79"/>
      <c r="AW73" s="79"/>
      <c r="AX73" s="79"/>
      <c r="AY73" s="79"/>
      <c r="AZ73" s="79"/>
      <c r="BA73" s="79"/>
      <c r="BB73" s="79"/>
      <c r="BC73" s="78" t="str">
        <f>REPLACE(INDEX(GroupVertices[Group],MATCH(Edges[[#This Row],[Vertex 1]],GroupVertices[Vertex],0)),1,1,"")</f>
        <v>37</v>
      </c>
      <c r="BD73" s="78" t="str">
        <f>REPLACE(INDEX(GroupVertices[Group],MATCH(Edges[[#This Row],[Vertex 2]],GroupVertices[Vertex],0)),1,1,"")</f>
        <v>37</v>
      </c>
    </row>
    <row r="74" spans="1:56" ht="15">
      <c r="A74" s="64" t="s">
        <v>262</v>
      </c>
      <c r="B74" s="64" t="s">
        <v>262</v>
      </c>
      <c r="C74" s="65"/>
      <c r="D74" s="66"/>
      <c r="E74" s="67"/>
      <c r="F74" s="68"/>
      <c r="G74" s="65"/>
      <c r="H74" s="69"/>
      <c r="I74" s="70"/>
      <c r="J74" s="70"/>
      <c r="K74" s="34" t="s">
        <v>65</v>
      </c>
      <c r="L74" s="77">
        <v>74</v>
      </c>
      <c r="M74" s="77"/>
      <c r="N74" s="72"/>
      <c r="O74" s="79" t="s">
        <v>178</v>
      </c>
      <c r="P74" s="81">
        <v>43658.85134259259</v>
      </c>
      <c r="Q74" s="79" t="s">
        <v>617</v>
      </c>
      <c r="R74" s="79"/>
      <c r="S74" s="79"/>
      <c r="T74" s="79" t="s">
        <v>1048</v>
      </c>
      <c r="U74" s="79"/>
      <c r="V74" s="82" t="s">
        <v>1209</v>
      </c>
      <c r="W74" s="81">
        <v>43658.85134259259</v>
      </c>
      <c r="X74" s="85">
        <v>43658</v>
      </c>
      <c r="Y74" s="87" t="s">
        <v>1484</v>
      </c>
      <c r="Z74" s="82" t="s">
        <v>2002</v>
      </c>
      <c r="AA74" s="79"/>
      <c r="AB74" s="79"/>
      <c r="AC74" s="87" t="s">
        <v>2519</v>
      </c>
      <c r="AD74" s="79"/>
      <c r="AE74" s="79" t="b">
        <v>0</v>
      </c>
      <c r="AF74" s="79">
        <v>2</v>
      </c>
      <c r="AG74" s="87" t="s">
        <v>2991</v>
      </c>
      <c r="AH74" s="79" t="b">
        <v>0</v>
      </c>
      <c r="AI74" s="79" t="s">
        <v>3019</v>
      </c>
      <c r="AJ74" s="79"/>
      <c r="AK74" s="87" t="s">
        <v>2991</v>
      </c>
      <c r="AL74" s="79" t="b">
        <v>0</v>
      </c>
      <c r="AM74" s="79">
        <v>0</v>
      </c>
      <c r="AN74" s="87" t="s">
        <v>2991</v>
      </c>
      <c r="AO74" s="79" t="s">
        <v>3039</v>
      </c>
      <c r="AP74" s="79" t="b">
        <v>0</v>
      </c>
      <c r="AQ74" s="87" t="s">
        <v>2519</v>
      </c>
      <c r="AR74" s="79" t="s">
        <v>178</v>
      </c>
      <c r="AS74" s="79">
        <v>0</v>
      </c>
      <c r="AT74" s="79">
        <v>0</v>
      </c>
      <c r="AU74" s="79"/>
      <c r="AV74" s="79"/>
      <c r="AW74" s="79"/>
      <c r="AX74" s="79"/>
      <c r="AY74" s="79"/>
      <c r="AZ74" s="79"/>
      <c r="BA74" s="79"/>
      <c r="BB74" s="79"/>
      <c r="BC74" s="78" t="str">
        <f>REPLACE(INDEX(GroupVertices[Group],MATCH(Edges[[#This Row],[Vertex 1]],GroupVertices[Vertex],0)),1,1,"")</f>
        <v>37</v>
      </c>
      <c r="BD74" s="78" t="str">
        <f>REPLACE(INDEX(GroupVertices[Group],MATCH(Edges[[#This Row],[Vertex 2]],GroupVertices[Vertex],0)),1,1,"")</f>
        <v>37</v>
      </c>
    </row>
    <row r="75" spans="1:56" ht="15">
      <c r="A75" s="64" t="s">
        <v>262</v>
      </c>
      <c r="B75" s="64" t="s">
        <v>262</v>
      </c>
      <c r="C75" s="65"/>
      <c r="D75" s="66"/>
      <c r="E75" s="67"/>
      <c r="F75" s="68"/>
      <c r="G75" s="65"/>
      <c r="H75" s="69"/>
      <c r="I75" s="70"/>
      <c r="J75" s="70"/>
      <c r="K75" s="34" t="s">
        <v>65</v>
      </c>
      <c r="L75" s="77">
        <v>75</v>
      </c>
      <c r="M75" s="77"/>
      <c r="N75" s="72"/>
      <c r="O75" s="79" t="s">
        <v>178</v>
      </c>
      <c r="P75" s="81">
        <v>43658.85392361111</v>
      </c>
      <c r="Q75" s="79" t="s">
        <v>618</v>
      </c>
      <c r="R75" s="79"/>
      <c r="S75" s="79"/>
      <c r="T75" s="79" t="s">
        <v>1048</v>
      </c>
      <c r="U75" s="79"/>
      <c r="V75" s="82" t="s">
        <v>1209</v>
      </c>
      <c r="W75" s="81">
        <v>43658.85392361111</v>
      </c>
      <c r="X75" s="85">
        <v>43658</v>
      </c>
      <c r="Y75" s="87" t="s">
        <v>1485</v>
      </c>
      <c r="Z75" s="82" t="s">
        <v>2003</v>
      </c>
      <c r="AA75" s="79"/>
      <c r="AB75" s="79"/>
      <c r="AC75" s="87" t="s">
        <v>2520</v>
      </c>
      <c r="AD75" s="79"/>
      <c r="AE75" s="79" t="b">
        <v>0</v>
      </c>
      <c r="AF75" s="79">
        <v>0</v>
      </c>
      <c r="AG75" s="87" t="s">
        <v>2991</v>
      </c>
      <c r="AH75" s="79" t="b">
        <v>0</v>
      </c>
      <c r="AI75" s="79" t="s">
        <v>3019</v>
      </c>
      <c r="AJ75" s="79"/>
      <c r="AK75" s="87" t="s">
        <v>2991</v>
      </c>
      <c r="AL75" s="79" t="b">
        <v>0</v>
      </c>
      <c r="AM75" s="79">
        <v>0</v>
      </c>
      <c r="AN75" s="87" t="s">
        <v>2991</v>
      </c>
      <c r="AO75" s="79" t="s">
        <v>3039</v>
      </c>
      <c r="AP75" s="79" t="b">
        <v>0</v>
      </c>
      <c r="AQ75" s="87" t="s">
        <v>2520</v>
      </c>
      <c r="AR75" s="79" t="s">
        <v>178</v>
      </c>
      <c r="AS75" s="79">
        <v>0</v>
      </c>
      <c r="AT75" s="79">
        <v>0</v>
      </c>
      <c r="AU75" s="79"/>
      <c r="AV75" s="79"/>
      <c r="AW75" s="79"/>
      <c r="AX75" s="79"/>
      <c r="AY75" s="79"/>
      <c r="AZ75" s="79"/>
      <c r="BA75" s="79"/>
      <c r="BB75" s="79"/>
      <c r="BC75" s="78" t="str">
        <f>REPLACE(INDEX(GroupVertices[Group],MATCH(Edges[[#This Row],[Vertex 1]],GroupVertices[Vertex],0)),1,1,"")</f>
        <v>37</v>
      </c>
      <c r="BD75" s="78" t="str">
        <f>REPLACE(INDEX(GroupVertices[Group],MATCH(Edges[[#This Row],[Vertex 2]],GroupVertices[Vertex],0)),1,1,"")</f>
        <v>37</v>
      </c>
    </row>
    <row r="76" spans="1:56" ht="15">
      <c r="A76" s="64" t="s">
        <v>263</v>
      </c>
      <c r="B76" s="64" t="s">
        <v>262</v>
      </c>
      <c r="C76" s="65"/>
      <c r="D76" s="66"/>
      <c r="E76" s="67"/>
      <c r="F76" s="68"/>
      <c r="G76" s="65"/>
      <c r="H76" s="69"/>
      <c r="I76" s="70"/>
      <c r="J76" s="70"/>
      <c r="K76" s="34" t="s">
        <v>65</v>
      </c>
      <c r="L76" s="77">
        <v>76</v>
      </c>
      <c r="M76" s="77"/>
      <c r="N76" s="72"/>
      <c r="O76" s="79" t="s">
        <v>562</v>
      </c>
      <c r="P76" s="81">
        <v>43658.93927083333</v>
      </c>
      <c r="Q76" s="79" t="s">
        <v>609</v>
      </c>
      <c r="R76" s="79"/>
      <c r="S76" s="79"/>
      <c r="T76" s="79" t="s">
        <v>1048</v>
      </c>
      <c r="U76" s="79"/>
      <c r="V76" s="82" t="s">
        <v>1210</v>
      </c>
      <c r="W76" s="81">
        <v>43658.93927083333</v>
      </c>
      <c r="X76" s="85">
        <v>43658</v>
      </c>
      <c r="Y76" s="87" t="s">
        <v>1486</v>
      </c>
      <c r="Z76" s="82" t="s">
        <v>2004</v>
      </c>
      <c r="AA76" s="79"/>
      <c r="AB76" s="79"/>
      <c r="AC76" s="87" t="s">
        <v>2521</v>
      </c>
      <c r="AD76" s="79"/>
      <c r="AE76" s="79" t="b">
        <v>0</v>
      </c>
      <c r="AF76" s="79">
        <v>0</v>
      </c>
      <c r="AG76" s="87" t="s">
        <v>2991</v>
      </c>
      <c r="AH76" s="79" t="b">
        <v>0</v>
      </c>
      <c r="AI76" s="79" t="s">
        <v>3019</v>
      </c>
      <c r="AJ76" s="79"/>
      <c r="AK76" s="87" t="s">
        <v>2991</v>
      </c>
      <c r="AL76" s="79" t="b">
        <v>0</v>
      </c>
      <c r="AM76" s="79">
        <v>1</v>
      </c>
      <c r="AN76" s="87" t="s">
        <v>2511</v>
      </c>
      <c r="AO76" s="79" t="s">
        <v>3041</v>
      </c>
      <c r="AP76" s="79" t="b">
        <v>0</v>
      </c>
      <c r="AQ76" s="87" t="s">
        <v>2511</v>
      </c>
      <c r="AR76" s="79" t="s">
        <v>178</v>
      </c>
      <c r="AS76" s="79">
        <v>0</v>
      </c>
      <c r="AT76" s="79">
        <v>0</v>
      </c>
      <c r="AU76" s="79"/>
      <c r="AV76" s="79"/>
      <c r="AW76" s="79"/>
      <c r="AX76" s="79"/>
      <c r="AY76" s="79"/>
      <c r="AZ76" s="79"/>
      <c r="BA76" s="79"/>
      <c r="BB76" s="79"/>
      <c r="BC76" s="78" t="str">
        <f>REPLACE(INDEX(GroupVertices[Group],MATCH(Edges[[#This Row],[Vertex 1]],GroupVertices[Vertex],0)),1,1,"")</f>
        <v>37</v>
      </c>
      <c r="BD76" s="78" t="str">
        <f>REPLACE(INDEX(GroupVertices[Group],MATCH(Edges[[#This Row],[Vertex 2]],GroupVertices[Vertex],0)),1,1,"")</f>
        <v>37</v>
      </c>
    </row>
    <row r="77" spans="1:56" ht="15">
      <c r="A77" s="64" t="s">
        <v>264</v>
      </c>
      <c r="B77" s="64" t="s">
        <v>264</v>
      </c>
      <c r="C77" s="65"/>
      <c r="D77" s="66"/>
      <c r="E77" s="67"/>
      <c r="F77" s="68"/>
      <c r="G77" s="65"/>
      <c r="H77" s="69"/>
      <c r="I77" s="70"/>
      <c r="J77" s="70"/>
      <c r="K77" s="34" t="s">
        <v>65</v>
      </c>
      <c r="L77" s="77">
        <v>77</v>
      </c>
      <c r="M77" s="77"/>
      <c r="N77" s="72"/>
      <c r="O77" s="79" t="s">
        <v>178</v>
      </c>
      <c r="P77" s="81">
        <v>43658.987175925926</v>
      </c>
      <c r="Q77" s="79" t="s">
        <v>619</v>
      </c>
      <c r="R77" s="79"/>
      <c r="S77" s="79"/>
      <c r="T77" s="79" t="s">
        <v>1048</v>
      </c>
      <c r="U77" s="79"/>
      <c r="V77" s="82" t="s">
        <v>1211</v>
      </c>
      <c r="W77" s="81">
        <v>43658.987175925926</v>
      </c>
      <c r="X77" s="85">
        <v>43658</v>
      </c>
      <c r="Y77" s="87" t="s">
        <v>1487</v>
      </c>
      <c r="Z77" s="82" t="s">
        <v>2005</v>
      </c>
      <c r="AA77" s="79"/>
      <c r="AB77" s="79"/>
      <c r="AC77" s="87" t="s">
        <v>2522</v>
      </c>
      <c r="AD77" s="79"/>
      <c r="AE77" s="79" t="b">
        <v>0</v>
      </c>
      <c r="AF77" s="79">
        <v>1</v>
      </c>
      <c r="AG77" s="87" t="s">
        <v>2991</v>
      </c>
      <c r="AH77" s="79" t="b">
        <v>0</v>
      </c>
      <c r="AI77" s="79" t="s">
        <v>3019</v>
      </c>
      <c r="AJ77" s="79"/>
      <c r="AK77" s="87" t="s">
        <v>2991</v>
      </c>
      <c r="AL77" s="79" t="b">
        <v>0</v>
      </c>
      <c r="AM77" s="79">
        <v>0</v>
      </c>
      <c r="AN77" s="87" t="s">
        <v>2991</v>
      </c>
      <c r="AO77" s="79" t="s">
        <v>3036</v>
      </c>
      <c r="AP77" s="79" t="b">
        <v>0</v>
      </c>
      <c r="AQ77" s="87" t="s">
        <v>2522</v>
      </c>
      <c r="AR77" s="79" t="s">
        <v>178</v>
      </c>
      <c r="AS77" s="79">
        <v>0</v>
      </c>
      <c r="AT77" s="79">
        <v>0</v>
      </c>
      <c r="AU77" s="79"/>
      <c r="AV77" s="79"/>
      <c r="AW77" s="79"/>
      <c r="AX77" s="79"/>
      <c r="AY77" s="79"/>
      <c r="AZ77" s="79"/>
      <c r="BA77" s="79"/>
      <c r="BB77" s="79"/>
      <c r="BC77" s="78" t="str">
        <f>REPLACE(INDEX(GroupVertices[Group],MATCH(Edges[[#This Row],[Vertex 1]],GroupVertices[Vertex],0)),1,1,"")</f>
        <v>62</v>
      </c>
      <c r="BD77" s="78" t="str">
        <f>REPLACE(INDEX(GroupVertices[Group],MATCH(Edges[[#This Row],[Vertex 2]],GroupVertices[Vertex],0)),1,1,"")</f>
        <v>62</v>
      </c>
    </row>
    <row r="78" spans="1:56" ht="15">
      <c r="A78" s="64" t="s">
        <v>265</v>
      </c>
      <c r="B78" s="64" t="s">
        <v>265</v>
      </c>
      <c r="C78" s="65"/>
      <c r="D78" s="66"/>
      <c r="E78" s="67"/>
      <c r="F78" s="68"/>
      <c r="G78" s="65"/>
      <c r="H78" s="69"/>
      <c r="I78" s="70"/>
      <c r="J78" s="70"/>
      <c r="K78" s="34" t="s">
        <v>65</v>
      </c>
      <c r="L78" s="77">
        <v>78</v>
      </c>
      <c r="M78" s="77"/>
      <c r="N78" s="72"/>
      <c r="O78" s="79" t="s">
        <v>178</v>
      </c>
      <c r="P78" s="81">
        <v>43658.99298611111</v>
      </c>
      <c r="Q78" s="79" t="s">
        <v>620</v>
      </c>
      <c r="R78" s="79"/>
      <c r="S78" s="79"/>
      <c r="T78" s="79" t="s">
        <v>1060</v>
      </c>
      <c r="U78" s="82" t="s">
        <v>1118</v>
      </c>
      <c r="V78" s="82" t="s">
        <v>1118</v>
      </c>
      <c r="W78" s="81">
        <v>43658.99298611111</v>
      </c>
      <c r="X78" s="85">
        <v>43658</v>
      </c>
      <c r="Y78" s="87" t="s">
        <v>1488</v>
      </c>
      <c r="Z78" s="82" t="s">
        <v>2006</v>
      </c>
      <c r="AA78" s="79"/>
      <c r="AB78" s="79"/>
      <c r="AC78" s="87" t="s">
        <v>2523</v>
      </c>
      <c r="AD78" s="79"/>
      <c r="AE78" s="79" t="b">
        <v>0</v>
      </c>
      <c r="AF78" s="79">
        <v>0</v>
      </c>
      <c r="AG78" s="87" t="s">
        <v>2991</v>
      </c>
      <c r="AH78" s="79" t="b">
        <v>0</v>
      </c>
      <c r="AI78" s="79" t="s">
        <v>3020</v>
      </c>
      <c r="AJ78" s="79"/>
      <c r="AK78" s="87" t="s">
        <v>2991</v>
      </c>
      <c r="AL78" s="79" t="b">
        <v>0</v>
      </c>
      <c r="AM78" s="79">
        <v>0</v>
      </c>
      <c r="AN78" s="87" t="s">
        <v>2991</v>
      </c>
      <c r="AO78" s="79" t="s">
        <v>3037</v>
      </c>
      <c r="AP78" s="79" t="b">
        <v>0</v>
      </c>
      <c r="AQ78" s="87" t="s">
        <v>2523</v>
      </c>
      <c r="AR78" s="79" t="s">
        <v>178</v>
      </c>
      <c r="AS78" s="79">
        <v>0</v>
      </c>
      <c r="AT78" s="79">
        <v>0</v>
      </c>
      <c r="AU78" s="79"/>
      <c r="AV78" s="79"/>
      <c r="AW78" s="79"/>
      <c r="AX78" s="79"/>
      <c r="AY78" s="79"/>
      <c r="AZ78" s="79"/>
      <c r="BA78" s="79"/>
      <c r="BB78" s="79"/>
      <c r="BC78" s="78" t="str">
        <f>REPLACE(INDEX(GroupVertices[Group],MATCH(Edges[[#This Row],[Vertex 1]],GroupVertices[Vertex],0)),1,1,"")</f>
        <v>63</v>
      </c>
      <c r="BD78" s="78" t="str">
        <f>REPLACE(INDEX(GroupVertices[Group],MATCH(Edges[[#This Row],[Vertex 2]],GroupVertices[Vertex],0)),1,1,"")</f>
        <v>63</v>
      </c>
    </row>
    <row r="79" spans="1:56" ht="15">
      <c r="A79" s="64" t="s">
        <v>266</v>
      </c>
      <c r="B79" s="64" t="s">
        <v>266</v>
      </c>
      <c r="C79" s="65"/>
      <c r="D79" s="66"/>
      <c r="E79" s="67"/>
      <c r="F79" s="68"/>
      <c r="G79" s="65"/>
      <c r="H79" s="69"/>
      <c r="I79" s="70"/>
      <c r="J79" s="70"/>
      <c r="K79" s="34" t="s">
        <v>65</v>
      </c>
      <c r="L79" s="77">
        <v>79</v>
      </c>
      <c r="M79" s="77"/>
      <c r="N79" s="72"/>
      <c r="O79" s="79" t="s">
        <v>178</v>
      </c>
      <c r="P79" s="81">
        <v>43659.019849537035</v>
      </c>
      <c r="Q79" s="79" t="s">
        <v>621</v>
      </c>
      <c r="R79" s="79"/>
      <c r="S79" s="79"/>
      <c r="T79" s="79" t="s">
        <v>1048</v>
      </c>
      <c r="U79" s="79"/>
      <c r="V79" s="82" t="s">
        <v>1212</v>
      </c>
      <c r="W79" s="81">
        <v>43659.019849537035</v>
      </c>
      <c r="X79" s="85">
        <v>43659</v>
      </c>
      <c r="Y79" s="87" t="s">
        <v>1489</v>
      </c>
      <c r="Z79" s="82" t="s">
        <v>2007</v>
      </c>
      <c r="AA79" s="79"/>
      <c r="AB79" s="79"/>
      <c r="AC79" s="87" t="s">
        <v>2524</v>
      </c>
      <c r="AD79" s="79"/>
      <c r="AE79" s="79" t="b">
        <v>0</v>
      </c>
      <c r="AF79" s="79">
        <v>0</v>
      </c>
      <c r="AG79" s="87" t="s">
        <v>2991</v>
      </c>
      <c r="AH79" s="79" t="b">
        <v>0</v>
      </c>
      <c r="AI79" s="79" t="s">
        <v>3019</v>
      </c>
      <c r="AJ79" s="79"/>
      <c r="AK79" s="87" t="s">
        <v>2991</v>
      </c>
      <c r="AL79" s="79" t="b">
        <v>0</v>
      </c>
      <c r="AM79" s="79">
        <v>0</v>
      </c>
      <c r="AN79" s="87" t="s">
        <v>2991</v>
      </c>
      <c r="AO79" s="79" t="s">
        <v>3037</v>
      </c>
      <c r="AP79" s="79" t="b">
        <v>0</v>
      </c>
      <c r="AQ79" s="87" t="s">
        <v>2524</v>
      </c>
      <c r="AR79" s="79" t="s">
        <v>178</v>
      </c>
      <c r="AS79" s="79">
        <v>0</v>
      </c>
      <c r="AT79" s="79">
        <v>0</v>
      </c>
      <c r="AU79" s="79"/>
      <c r="AV79" s="79"/>
      <c r="AW79" s="79"/>
      <c r="AX79" s="79"/>
      <c r="AY79" s="79"/>
      <c r="AZ79" s="79"/>
      <c r="BA79" s="79"/>
      <c r="BB79" s="79"/>
      <c r="BC79" s="78" t="str">
        <f>REPLACE(INDEX(GroupVertices[Group],MATCH(Edges[[#This Row],[Vertex 1]],GroupVertices[Vertex],0)),1,1,"")</f>
        <v>64</v>
      </c>
      <c r="BD79" s="78" t="str">
        <f>REPLACE(INDEX(GroupVertices[Group],MATCH(Edges[[#This Row],[Vertex 2]],GroupVertices[Vertex],0)),1,1,"")</f>
        <v>64</v>
      </c>
    </row>
    <row r="80" spans="1:56" ht="15">
      <c r="A80" s="64" t="s">
        <v>267</v>
      </c>
      <c r="B80" s="64" t="s">
        <v>489</v>
      </c>
      <c r="C80" s="65"/>
      <c r="D80" s="66"/>
      <c r="E80" s="67"/>
      <c r="F80" s="68"/>
      <c r="G80" s="65"/>
      <c r="H80" s="69"/>
      <c r="I80" s="70"/>
      <c r="J80" s="70"/>
      <c r="K80" s="34" t="s">
        <v>65</v>
      </c>
      <c r="L80" s="77">
        <v>80</v>
      </c>
      <c r="M80" s="77"/>
      <c r="N80" s="72"/>
      <c r="O80" s="79" t="s">
        <v>562</v>
      </c>
      <c r="P80" s="81">
        <v>43659.06886574074</v>
      </c>
      <c r="Q80" s="79" t="s">
        <v>622</v>
      </c>
      <c r="R80" s="79"/>
      <c r="S80" s="79"/>
      <c r="T80" s="79" t="s">
        <v>1061</v>
      </c>
      <c r="U80" s="79"/>
      <c r="V80" s="82" t="s">
        <v>1213</v>
      </c>
      <c r="W80" s="81">
        <v>43659.06886574074</v>
      </c>
      <c r="X80" s="85">
        <v>43659</v>
      </c>
      <c r="Y80" s="87" t="s">
        <v>1490</v>
      </c>
      <c r="Z80" s="82" t="s">
        <v>2008</v>
      </c>
      <c r="AA80" s="79"/>
      <c r="AB80" s="79"/>
      <c r="AC80" s="87" t="s">
        <v>2525</v>
      </c>
      <c r="AD80" s="79"/>
      <c r="AE80" s="79" t="b">
        <v>0</v>
      </c>
      <c r="AF80" s="79">
        <v>0</v>
      </c>
      <c r="AG80" s="87" t="s">
        <v>2991</v>
      </c>
      <c r="AH80" s="79" t="b">
        <v>0</v>
      </c>
      <c r="AI80" s="79" t="s">
        <v>3019</v>
      </c>
      <c r="AJ80" s="79"/>
      <c r="AK80" s="87" t="s">
        <v>2991</v>
      </c>
      <c r="AL80" s="79" t="b">
        <v>0</v>
      </c>
      <c r="AM80" s="79">
        <v>2</v>
      </c>
      <c r="AN80" s="87" t="s">
        <v>2935</v>
      </c>
      <c r="AO80" s="79" t="s">
        <v>3037</v>
      </c>
      <c r="AP80" s="79" t="b">
        <v>0</v>
      </c>
      <c r="AQ80" s="87" t="s">
        <v>2935</v>
      </c>
      <c r="AR80" s="79" t="s">
        <v>178</v>
      </c>
      <c r="AS80" s="79">
        <v>0</v>
      </c>
      <c r="AT80" s="79">
        <v>0</v>
      </c>
      <c r="AU80" s="79"/>
      <c r="AV80" s="79"/>
      <c r="AW80" s="79"/>
      <c r="AX80" s="79"/>
      <c r="AY80" s="79"/>
      <c r="AZ80" s="79"/>
      <c r="BA80" s="79"/>
      <c r="BB80" s="79"/>
      <c r="BC80" s="78" t="str">
        <f>REPLACE(INDEX(GroupVertices[Group],MATCH(Edges[[#This Row],[Vertex 1]],GroupVertices[Vertex],0)),1,1,"")</f>
        <v>16</v>
      </c>
      <c r="BD80" s="78" t="str">
        <f>REPLACE(INDEX(GroupVertices[Group],MATCH(Edges[[#This Row],[Vertex 2]],GroupVertices[Vertex],0)),1,1,"")</f>
        <v>16</v>
      </c>
    </row>
    <row r="81" spans="1:56" ht="15">
      <c r="A81" s="64" t="s">
        <v>268</v>
      </c>
      <c r="B81" s="64" t="s">
        <v>268</v>
      </c>
      <c r="C81" s="65"/>
      <c r="D81" s="66"/>
      <c r="E81" s="67"/>
      <c r="F81" s="68"/>
      <c r="G81" s="65"/>
      <c r="H81" s="69"/>
      <c r="I81" s="70"/>
      <c r="J81" s="70"/>
      <c r="K81" s="34" t="s">
        <v>65</v>
      </c>
      <c r="L81" s="77">
        <v>81</v>
      </c>
      <c r="M81" s="77"/>
      <c r="N81" s="72"/>
      <c r="O81" s="79" t="s">
        <v>178</v>
      </c>
      <c r="P81" s="81">
        <v>43659.08828703704</v>
      </c>
      <c r="Q81" s="79" t="s">
        <v>623</v>
      </c>
      <c r="R81" s="79"/>
      <c r="S81" s="79"/>
      <c r="T81" s="79" t="s">
        <v>1048</v>
      </c>
      <c r="U81" s="79"/>
      <c r="V81" s="82" t="s">
        <v>1214</v>
      </c>
      <c r="W81" s="81">
        <v>43659.08828703704</v>
      </c>
      <c r="X81" s="85">
        <v>43659</v>
      </c>
      <c r="Y81" s="87" t="s">
        <v>1491</v>
      </c>
      <c r="Z81" s="82" t="s">
        <v>2009</v>
      </c>
      <c r="AA81" s="79"/>
      <c r="AB81" s="79"/>
      <c r="AC81" s="87" t="s">
        <v>2526</v>
      </c>
      <c r="AD81" s="79"/>
      <c r="AE81" s="79" t="b">
        <v>0</v>
      </c>
      <c r="AF81" s="79">
        <v>3</v>
      </c>
      <c r="AG81" s="87" t="s">
        <v>2991</v>
      </c>
      <c r="AH81" s="79" t="b">
        <v>0</v>
      </c>
      <c r="AI81" s="79" t="s">
        <v>3019</v>
      </c>
      <c r="AJ81" s="79"/>
      <c r="AK81" s="87" t="s">
        <v>2991</v>
      </c>
      <c r="AL81" s="79" t="b">
        <v>0</v>
      </c>
      <c r="AM81" s="79">
        <v>0</v>
      </c>
      <c r="AN81" s="87" t="s">
        <v>2991</v>
      </c>
      <c r="AO81" s="79" t="s">
        <v>3036</v>
      </c>
      <c r="AP81" s="79" t="b">
        <v>0</v>
      </c>
      <c r="AQ81" s="87" t="s">
        <v>2526</v>
      </c>
      <c r="AR81" s="79" t="s">
        <v>178</v>
      </c>
      <c r="AS81" s="79">
        <v>0</v>
      </c>
      <c r="AT81" s="79">
        <v>0</v>
      </c>
      <c r="AU81" s="79"/>
      <c r="AV81" s="79"/>
      <c r="AW81" s="79"/>
      <c r="AX81" s="79"/>
      <c r="AY81" s="79"/>
      <c r="AZ81" s="79"/>
      <c r="BA81" s="79"/>
      <c r="BB81" s="79"/>
      <c r="BC81" s="78" t="str">
        <f>REPLACE(INDEX(GroupVertices[Group],MATCH(Edges[[#This Row],[Vertex 1]],GroupVertices[Vertex],0)),1,1,"")</f>
        <v>65</v>
      </c>
      <c r="BD81" s="78" t="str">
        <f>REPLACE(INDEX(GroupVertices[Group],MATCH(Edges[[#This Row],[Vertex 2]],GroupVertices[Vertex],0)),1,1,"")</f>
        <v>65</v>
      </c>
    </row>
    <row r="82" spans="1:56" ht="15">
      <c r="A82" s="64" t="s">
        <v>269</v>
      </c>
      <c r="B82" s="64" t="s">
        <v>531</v>
      </c>
      <c r="C82" s="65"/>
      <c r="D82" s="66"/>
      <c r="E82" s="67"/>
      <c r="F82" s="68"/>
      <c r="G82" s="65"/>
      <c r="H82" s="69"/>
      <c r="I82" s="70"/>
      <c r="J82" s="70"/>
      <c r="K82" s="34" t="s">
        <v>65</v>
      </c>
      <c r="L82" s="77">
        <v>82</v>
      </c>
      <c r="M82" s="77"/>
      <c r="N82" s="72"/>
      <c r="O82" s="79" t="s">
        <v>560</v>
      </c>
      <c r="P82" s="81">
        <v>43659.10128472222</v>
      </c>
      <c r="Q82" s="79" t="s">
        <v>624</v>
      </c>
      <c r="R82" s="79"/>
      <c r="S82" s="79"/>
      <c r="T82" s="79" t="s">
        <v>1048</v>
      </c>
      <c r="U82" s="79"/>
      <c r="V82" s="82" t="s">
        <v>1215</v>
      </c>
      <c r="W82" s="81">
        <v>43659.10128472222</v>
      </c>
      <c r="X82" s="85">
        <v>43659</v>
      </c>
      <c r="Y82" s="87" t="s">
        <v>1492</v>
      </c>
      <c r="Z82" s="82" t="s">
        <v>2010</v>
      </c>
      <c r="AA82" s="79"/>
      <c r="AB82" s="79"/>
      <c r="AC82" s="87" t="s">
        <v>2527</v>
      </c>
      <c r="AD82" s="87" t="s">
        <v>2980</v>
      </c>
      <c r="AE82" s="79" t="b">
        <v>0</v>
      </c>
      <c r="AF82" s="79">
        <v>2</v>
      </c>
      <c r="AG82" s="87" t="s">
        <v>2998</v>
      </c>
      <c r="AH82" s="79" t="b">
        <v>0</v>
      </c>
      <c r="AI82" s="79" t="s">
        <v>3019</v>
      </c>
      <c r="AJ82" s="79"/>
      <c r="AK82" s="87" t="s">
        <v>2991</v>
      </c>
      <c r="AL82" s="79" t="b">
        <v>0</v>
      </c>
      <c r="AM82" s="79">
        <v>0</v>
      </c>
      <c r="AN82" s="87" t="s">
        <v>2991</v>
      </c>
      <c r="AO82" s="79" t="s">
        <v>3036</v>
      </c>
      <c r="AP82" s="79" t="b">
        <v>0</v>
      </c>
      <c r="AQ82" s="87" t="s">
        <v>2980</v>
      </c>
      <c r="AR82" s="79" t="s">
        <v>178</v>
      </c>
      <c r="AS82" s="79">
        <v>0</v>
      </c>
      <c r="AT82" s="79">
        <v>0</v>
      </c>
      <c r="AU82" s="79"/>
      <c r="AV82" s="79"/>
      <c r="AW82" s="79"/>
      <c r="AX82" s="79"/>
      <c r="AY82" s="79"/>
      <c r="AZ82" s="79"/>
      <c r="BA82" s="79"/>
      <c r="BB82" s="79"/>
      <c r="BC82" s="78" t="str">
        <f>REPLACE(INDEX(GroupVertices[Group],MATCH(Edges[[#This Row],[Vertex 1]],GroupVertices[Vertex],0)),1,1,"")</f>
        <v>1</v>
      </c>
      <c r="BD82" s="78" t="str">
        <f>REPLACE(INDEX(GroupVertices[Group],MATCH(Edges[[#This Row],[Vertex 2]],GroupVertices[Vertex],0)),1,1,"")</f>
        <v>1</v>
      </c>
    </row>
    <row r="83" spans="1:56" ht="15">
      <c r="A83" s="64" t="s">
        <v>269</v>
      </c>
      <c r="B83" s="64" t="s">
        <v>522</v>
      </c>
      <c r="C83" s="65"/>
      <c r="D83" s="66"/>
      <c r="E83" s="67"/>
      <c r="F83" s="68"/>
      <c r="G83" s="65"/>
      <c r="H83" s="69"/>
      <c r="I83" s="70"/>
      <c r="J83" s="70"/>
      <c r="K83" s="34" t="s">
        <v>65</v>
      </c>
      <c r="L83" s="77">
        <v>83</v>
      </c>
      <c r="M83" s="77"/>
      <c r="N83" s="72"/>
      <c r="O83" s="79" t="s">
        <v>561</v>
      </c>
      <c r="P83" s="81">
        <v>43659.10128472222</v>
      </c>
      <c r="Q83" s="79" t="s">
        <v>624</v>
      </c>
      <c r="R83" s="79"/>
      <c r="S83" s="79"/>
      <c r="T83" s="79" t="s">
        <v>1048</v>
      </c>
      <c r="U83" s="79"/>
      <c r="V83" s="82" t="s">
        <v>1215</v>
      </c>
      <c r="W83" s="81">
        <v>43659.10128472222</v>
      </c>
      <c r="X83" s="85">
        <v>43659</v>
      </c>
      <c r="Y83" s="87" t="s">
        <v>1492</v>
      </c>
      <c r="Z83" s="82" t="s">
        <v>2010</v>
      </c>
      <c r="AA83" s="79"/>
      <c r="AB83" s="79"/>
      <c r="AC83" s="87" t="s">
        <v>2527</v>
      </c>
      <c r="AD83" s="87" t="s">
        <v>2980</v>
      </c>
      <c r="AE83" s="79" t="b">
        <v>0</v>
      </c>
      <c r="AF83" s="79">
        <v>2</v>
      </c>
      <c r="AG83" s="87" t="s">
        <v>2998</v>
      </c>
      <c r="AH83" s="79" t="b">
        <v>0</v>
      </c>
      <c r="AI83" s="79" t="s">
        <v>3019</v>
      </c>
      <c r="AJ83" s="79"/>
      <c r="AK83" s="87" t="s">
        <v>2991</v>
      </c>
      <c r="AL83" s="79" t="b">
        <v>0</v>
      </c>
      <c r="AM83" s="79">
        <v>0</v>
      </c>
      <c r="AN83" s="87" t="s">
        <v>2991</v>
      </c>
      <c r="AO83" s="79" t="s">
        <v>3036</v>
      </c>
      <c r="AP83" s="79" t="b">
        <v>0</v>
      </c>
      <c r="AQ83" s="87" t="s">
        <v>2980</v>
      </c>
      <c r="AR83" s="79" t="s">
        <v>178</v>
      </c>
      <c r="AS83" s="79">
        <v>0</v>
      </c>
      <c r="AT83" s="79">
        <v>0</v>
      </c>
      <c r="AU83" s="79"/>
      <c r="AV83" s="79"/>
      <c r="AW83" s="79"/>
      <c r="AX83" s="79"/>
      <c r="AY83" s="79"/>
      <c r="AZ83" s="79"/>
      <c r="BA83" s="79"/>
      <c r="BB83" s="79"/>
      <c r="BC83" s="78" t="str">
        <f>REPLACE(INDEX(GroupVertices[Group],MATCH(Edges[[#This Row],[Vertex 1]],GroupVertices[Vertex],0)),1,1,"")</f>
        <v>1</v>
      </c>
      <c r="BD83" s="78" t="str">
        <f>REPLACE(INDEX(GroupVertices[Group],MATCH(Edges[[#This Row],[Vertex 2]],GroupVertices[Vertex],0)),1,1,"")</f>
        <v>1</v>
      </c>
    </row>
    <row r="84" spans="1:56" ht="15">
      <c r="A84" s="64" t="s">
        <v>270</v>
      </c>
      <c r="B84" s="64" t="s">
        <v>270</v>
      </c>
      <c r="C84" s="65"/>
      <c r="D84" s="66"/>
      <c r="E84" s="67"/>
      <c r="F84" s="68"/>
      <c r="G84" s="65"/>
      <c r="H84" s="69"/>
      <c r="I84" s="70"/>
      <c r="J84" s="70"/>
      <c r="K84" s="34" t="s">
        <v>65</v>
      </c>
      <c r="L84" s="77">
        <v>84</v>
      </c>
      <c r="M84" s="77"/>
      <c r="N84" s="72"/>
      <c r="O84" s="79" t="s">
        <v>178</v>
      </c>
      <c r="P84" s="81">
        <v>43659.10780092593</v>
      </c>
      <c r="Q84" s="79" t="s">
        <v>625</v>
      </c>
      <c r="R84" s="79"/>
      <c r="S84" s="79"/>
      <c r="T84" s="79" t="s">
        <v>1048</v>
      </c>
      <c r="U84" s="79"/>
      <c r="V84" s="82" t="s">
        <v>1216</v>
      </c>
      <c r="W84" s="81">
        <v>43659.10780092593</v>
      </c>
      <c r="X84" s="85">
        <v>43659</v>
      </c>
      <c r="Y84" s="87" t="s">
        <v>1493</v>
      </c>
      <c r="Z84" s="82" t="s">
        <v>2011</v>
      </c>
      <c r="AA84" s="79"/>
      <c r="AB84" s="79"/>
      <c r="AC84" s="87" t="s">
        <v>2528</v>
      </c>
      <c r="AD84" s="79"/>
      <c r="AE84" s="79" t="b">
        <v>0</v>
      </c>
      <c r="AF84" s="79">
        <v>0</v>
      </c>
      <c r="AG84" s="87" t="s">
        <v>2991</v>
      </c>
      <c r="AH84" s="79" t="b">
        <v>0</v>
      </c>
      <c r="AI84" s="79" t="s">
        <v>3019</v>
      </c>
      <c r="AJ84" s="79"/>
      <c r="AK84" s="87" t="s">
        <v>2991</v>
      </c>
      <c r="AL84" s="79" t="b">
        <v>0</v>
      </c>
      <c r="AM84" s="79">
        <v>0</v>
      </c>
      <c r="AN84" s="87" t="s">
        <v>2991</v>
      </c>
      <c r="AO84" s="79" t="s">
        <v>3042</v>
      </c>
      <c r="AP84" s="79" t="b">
        <v>0</v>
      </c>
      <c r="AQ84" s="87" t="s">
        <v>2528</v>
      </c>
      <c r="AR84" s="79" t="s">
        <v>178</v>
      </c>
      <c r="AS84" s="79">
        <v>0</v>
      </c>
      <c r="AT84" s="79">
        <v>0</v>
      </c>
      <c r="AU84" s="79"/>
      <c r="AV84" s="79"/>
      <c r="AW84" s="79"/>
      <c r="AX84" s="79"/>
      <c r="AY84" s="79"/>
      <c r="AZ84" s="79"/>
      <c r="BA84" s="79"/>
      <c r="BB84" s="79"/>
      <c r="BC84" s="78" t="str">
        <f>REPLACE(INDEX(GroupVertices[Group],MATCH(Edges[[#This Row],[Vertex 1]],GroupVertices[Vertex],0)),1,1,"")</f>
        <v>66</v>
      </c>
      <c r="BD84" s="78" t="str">
        <f>REPLACE(INDEX(GroupVertices[Group],MATCH(Edges[[#This Row],[Vertex 2]],GroupVertices[Vertex],0)),1,1,"")</f>
        <v>66</v>
      </c>
    </row>
    <row r="85" spans="1:56" ht="15">
      <c r="A85" s="64" t="s">
        <v>271</v>
      </c>
      <c r="B85" s="64" t="s">
        <v>271</v>
      </c>
      <c r="C85" s="65"/>
      <c r="D85" s="66"/>
      <c r="E85" s="67"/>
      <c r="F85" s="68"/>
      <c r="G85" s="65"/>
      <c r="H85" s="69"/>
      <c r="I85" s="70"/>
      <c r="J85" s="70"/>
      <c r="K85" s="34" t="s">
        <v>65</v>
      </c>
      <c r="L85" s="77">
        <v>85</v>
      </c>
      <c r="M85" s="77"/>
      <c r="N85" s="72"/>
      <c r="O85" s="79" t="s">
        <v>178</v>
      </c>
      <c r="P85" s="81">
        <v>43659.11163194444</v>
      </c>
      <c r="Q85" s="79" t="s">
        <v>626</v>
      </c>
      <c r="R85" s="79"/>
      <c r="S85" s="79"/>
      <c r="T85" s="79" t="s">
        <v>1052</v>
      </c>
      <c r="U85" s="79"/>
      <c r="V85" s="82" t="s">
        <v>1217</v>
      </c>
      <c r="W85" s="81">
        <v>43659.11163194444</v>
      </c>
      <c r="X85" s="85">
        <v>43659</v>
      </c>
      <c r="Y85" s="87" t="s">
        <v>1494</v>
      </c>
      <c r="Z85" s="82" t="s">
        <v>2012</v>
      </c>
      <c r="AA85" s="79"/>
      <c r="AB85" s="79"/>
      <c r="AC85" s="87" t="s">
        <v>2529</v>
      </c>
      <c r="AD85" s="79"/>
      <c r="AE85" s="79" t="b">
        <v>0</v>
      </c>
      <c r="AF85" s="79">
        <v>0</v>
      </c>
      <c r="AG85" s="87" t="s">
        <v>2991</v>
      </c>
      <c r="AH85" s="79" t="b">
        <v>0</v>
      </c>
      <c r="AI85" s="79" t="s">
        <v>3019</v>
      </c>
      <c r="AJ85" s="79"/>
      <c r="AK85" s="87" t="s">
        <v>2991</v>
      </c>
      <c r="AL85" s="79" t="b">
        <v>0</v>
      </c>
      <c r="AM85" s="79">
        <v>0</v>
      </c>
      <c r="AN85" s="87" t="s">
        <v>2991</v>
      </c>
      <c r="AO85" s="79" t="s">
        <v>3036</v>
      </c>
      <c r="AP85" s="79" t="b">
        <v>0</v>
      </c>
      <c r="AQ85" s="87" t="s">
        <v>2529</v>
      </c>
      <c r="AR85" s="79" t="s">
        <v>178</v>
      </c>
      <c r="AS85" s="79">
        <v>0</v>
      </c>
      <c r="AT85" s="79">
        <v>0</v>
      </c>
      <c r="AU85" s="79"/>
      <c r="AV85" s="79"/>
      <c r="AW85" s="79"/>
      <c r="AX85" s="79"/>
      <c r="AY85" s="79"/>
      <c r="AZ85" s="79"/>
      <c r="BA85" s="79"/>
      <c r="BB85" s="79"/>
      <c r="BC85" s="78" t="str">
        <f>REPLACE(INDEX(GroupVertices[Group],MATCH(Edges[[#This Row],[Vertex 1]],GroupVertices[Vertex],0)),1,1,"")</f>
        <v>67</v>
      </c>
      <c r="BD85" s="78" t="str">
        <f>REPLACE(INDEX(GroupVertices[Group],MATCH(Edges[[#This Row],[Vertex 2]],GroupVertices[Vertex],0)),1,1,"")</f>
        <v>67</v>
      </c>
    </row>
    <row r="86" spans="1:56" ht="15">
      <c r="A86" s="64" t="s">
        <v>272</v>
      </c>
      <c r="B86" s="64" t="s">
        <v>532</v>
      </c>
      <c r="C86" s="65"/>
      <c r="D86" s="66"/>
      <c r="E86" s="67"/>
      <c r="F86" s="68"/>
      <c r="G86" s="65"/>
      <c r="H86" s="69"/>
      <c r="I86" s="70"/>
      <c r="J86" s="70"/>
      <c r="K86" s="34" t="s">
        <v>65</v>
      </c>
      <c r="L86" s="77">
        <v>86</v>
      </c>
      <c r="M86" s="77"/>
      <c r="N86" s="72"/>
      <c r="O86" s="79" t="s">
        <v>560</v>
      </c>
      <c r="P86" s="81">
        <v>43659.13082175926</v>
      </c>
      <c r="Q86" s="79" t="s">
        <v>627</v>
      </c>
      <c r="R86" s="79"/>
      <c r="S86" s="79"/>
      <c r="T86" s="79" t="s">
        <v>1048</v>
      </c>
      <c r="U86" s="79"/>
      <c r="V86" s="82" t="s">
        <v>1218</v>
      </c>
      <c r="W86" s="81">
        <v>43659.13082175926</v>
      </c>
      <c r="X86" s="85">
        <v>43659</v>
      </c>
      <c r="Y86" s="87" t="s">
        <v>1495</v>
      </c>
      <c r="Z86" s="82" t="s">
        <v>2013</v>
      </c>
      <c r="AA86" s="79"/>
      <c r="AB86" s="79"/>
      <c r="AC86" s="87" t="s">
        <v>2530</v>
      </c>
      <c r="AD86" s="87" t="s">
        <v>2981</v>
      </c>
      <c r="AE86" s="79" t="b">
        <v>0</v>
      </c>
      <c r="AF86" s="79">
        <v>1</v>
      </c>
      <c r="AG86" s="87" t="s">
        <v>2999</v>
      </c>
      <c r="AH86" s="79" t="b">
        <v>0</v>
      </c>
      <c r="AI86" s="79" t="s">
        <v>3019</v>
      </c>
      <c r="AJ86" s="79"/>
      <c r="AK86" s="87" t="s">
        <v>2991</v>
      </c>
      <c r="AL86" s="79" t="b">
        <v>0</v>
      </c>
      <c r="AM86" s="79">
        <v>0</v>
      </c>
      <c r="AN86" s="87" t="s">
        <v>2991</v>
      </c>
      <c r="AO86" s="79" t="s">
        <v>3037</v>
      </c>
      <c r="AP86" s="79" t="b">
        <v>0</v>
      </c>
      <c r="AQ86" s="87" t="s">
        <v>2981</v>
      </c>
      <c r="AR86" s="79" t="s">
        <v>178</v>
      </c>
      <c r="AS86" s="79">
        <v>0</v>
      </c>
      <c r="AT86" s="79">
        <v>0</v>
      </c>
      <c r="AU86" s="79"/>
      <c r="AV86" s="79"/>
      <c r="AW86" s="79"/>
      <c r="AX86" s="79"/>
      <c r="AY86" s="79"/>
      <c r="AZ86" s="79"/>
      <c r="BA86" s="79"/>
      <c r="BB86" s="79"/>
      <c r="BC86" s="78" t="str">
        <f>REPLACE(INDEX(GroupVertices[Group],MATCH(Edges[[#This Row],[Vertex 1]],GroupVertices[Vertex],0)),1,1,"")</f>
        <v>35</v>
      </c>
      <c r="BD86" s="78" t="str">
        <f>REPLACE(INDEX(GroupVertices[Group],MATCH(Edges[[#This Row],[Vertex 2]],GroupVertices[Vertex],0)),1,1,"")</f>
        <v>35</v>
      </c>
    </row>
    <row r="87" spans="1:56" ht="15">
      <c r="A87" s="64" t="s">
        <v>272</v>
      </c>
      <c r="B87" s="64" t="s">
        <v>272</v>
      </c>
      <c r="C87" s="65"/>
      <c r="D87" s="66"/>
      <c r="E87" s="67"/>
      <c r="F87" s="68"/>
      <c r="G87" s="65"/>
      <c r="H87" s="69"/>
      <c r="I87" s="70"/>
      <c r="J87" s="70"/>
      <c r="K87" s="34" t="s">
        <v>65</v>
      </c>
      <c r="L87" s="77">
        <v>87</v>
      </c>
      <c r="M87" s="77"/>
      <c r="N87" s="72"/>
      <c r="O87" s="79" t="s">
        <v>178</v>
      </c>
      <c r="P87" s="81">
        <v>43658.472407407404</v>
      </c>
      <c r="Q87" s="79" t="s">
        <v>628</v>
      </c>
      <c r="R87" s="79"/>
      <c r="S87" s="79"/>
      <c r="T87" s="79" t="s">
        <v>1048</v>
      </c>
      <c r="U87" s="79"/>
      <c r="V87" s="82" t="s">
        <v>1218</v>
      </c>
      <c r="W87" s="81">
        <v>43658.472407407404</v>
      </c>
      <c r="X87" s="85">
        <v>43658</v>
      </c>
      <c r="Y87" s="87" t="s">
        <v>1496</v>
      </c>
      <c r="Z87" s="82" t="s">
        <v>2014</v>
      </c>
      <c r="AA87" s="79"/>
      <c r="AB87" s="79"/>
      <c r="AC87" s="87" t="s">
        <v>2531</v>
      </c>
      <c r="AD87" s="79"/>
      <c r="AE87" s="79" t="b">
        <v>0</v>
      </c>
      <c r="AF87" s="79">
        <v>0</v>
      </c>
      <c r="AG87" s="87" t="s">
        <v>2991</v>
      </c>
      <c r="AH87" s="79" t="b">
        <v>0</v>
      </c>
      <c r="AI87" s="79" t="s">
        <v>3019</v>
      </c>
      <c r="AJ87" s="79"/>
      <c r="AK87" s="87" t="s">
        <v>2991</v>
      </c>
      <c r="AL87" s="79" t="b">
        <v>0</v>
      </c>
      <c r="AM87" s="79">
        <v>0</v>
      </c>
      <c r="AN87" s="87" t="s">
        <v>2991</v>
      </c>
      <c r="AO87" s="79" t="s">
        <v>3037</v>
      </c>
      <c r="AP87" s="79" t="b">
        <v>0</v>
      </c>
      <c r="AQ87" s="87" t="s">
        <v>2531</v>
      </c>
      <c r="AR87" s="79" t="s">
        <v>178</v>
      </c>
      <c r="AS87" s="79">
        <v>0</v>
      </c>
      <c r="AT87" s="79">
        <v>0</v>
      </c>
      <c r="AU87" s="79"/>
      <c r="AV87" s="79"/>
      <c r="AW87" s="79"/>
      <c r="AX87" s="79"/>
      <c r="AY87" s="79"/>
      <c r="AZ87" s="79"/>
      <c r="BA87" s="79"/>
      <c r="BB87" s="79"/>
      <c r="BC87" s="78" t="str">
        <f>REPLACE(INDEX(GroupVertices[Group],MATCH(Edges[[#This Row],[Vertex 1]],GroupVertices[Vertex],0)),1,1,"")</f>
        <v>35</v>
      </c>
      <c r="BD87" s="78" t="str">
        <f>REPLACE(INDEX(GroupVertices[Group],MATCH(Edges[[#This Row],[Vertex 2]],GroupVertices[Vertex],0)),1,1,"")</f>
        <v>35</v>
      </c>
    </row>
    <row r="88" spans="1:56" ht="15">
      <c r="A88" s="64" t="s">
        <v>273</v>
      </c>
      <c r="B88" s="64" t="s">
        <v>527</v>
      </c>
      <c r="C88" s="65"/>
      <c r="D88" s="66"/>
      <c r="E88" s="67"/>
      <c r="F88" s="68"/>
      <c r="G88" s="65"/>
      <c r="H88" s="69"/>
      <c r="I88" s="70"/>
      <c r="J88" s="70"/>
      <c r="K88" s="34" t="s">
        <v>65</v>
      </c>
      <c r="L88" s="77">
        <v>88</v>
      </c>
      <c r="M88" s="77"/>
      <c r="N88" s="72"/>
      <c r="O88" s="79" t="s">
        <v>561</v>
      </c>
      <c r="P88" s="81">
        <v>43659.13164351852</v>
      </c>
      <c r="Q88" s="79" t="s">
        <v>629</v>
      </c>
      <c r="R88" s="79"/>
      <c r="S88" s="79"/>
      <c r="T88" s="79" t="s">
        <v>1048</v>
      </c>
      <c r="U88" s="79"/>
      <c r="V88" s="82" t="s">
        <v>1219</v>
      </c>
      <c r="W88" s="81">
        <v>43659.13164351852</v>
      </c>
      <c r="X88" s="85">
        <v>43659</v>
      </c>
      <c r="Y88" s="87" t="s">
        <v>1497</v>
      </c>
      <c r="Z88" s="82" t="s">
        <v>2015</v>
      </c>
      <c r="AA88" s="79"/>
      <c r="AB88" s="79"/>
      <c r="AC88" s="87" t="s">
        <v>2532</v>
      </c>
      <c r="AD88" s="79"/>
      <c r="AE88" s="79" t="b">
        <v>0</v>
      </c>
      <c r="AF88" s="79">
        <v>0</v>
      </c>
      <c r="AG88" s="87" t="s">
        <v>2991</v>
      </c>
      <c r="AH88" s="79" t="b">
        <v>0</v>
      </c>
      <c r="AI88" s="79" t="s">
        <v>3019</v>
      </c>
      <c r="AJ88" s="79"/>
      <c r="AK88" s="87" t="s">
        <v>2991</v>
      </c>
      <c r="AL88" s="79" t="b">
        <v>0</v>
      </c>
      <c r="AM88" s="79">
        <v>0</v>
      </c>
      <c r="AN88" s="87" t="s">
        <v>2991</v>
      </c>
      <c r="AO88" s="79" t="s">
        <v>3036</v>
      </c>
      <c r="AP88" s="79" t="b">
        <v>0</v>
      </c>
      <c r="AQ88" s="87" t="s">
        <v>2532</v>
      </c>
      <c r="AR88" s="79" t="s">
        <v>178</v>
      </c>
      <c r="AS88" s="79">
        <v>0</v>
      </c>
      <c r="AT88" s="79">
        <v>0</v>
      </c>
      <c r="AU88" s="79"/>
      <c r="AV88" s="79"/>
      <c r="AW88" s="79"/>
      <c r="AX88" s="79"/>
      <c r="AY88" s="79"/>
      <c r="AZ88" s="79"/>
      <c r="BA88" s="79"/>
      <c r="BB88" s="79"/>
      <c r="BC88" s="78" t="str">
        <f>REPLACE(INDEX(GroupVertices[Group],MATCH(Edges[[#This Row],[Vertex 1]],GroupVertices[Vertex],0)),1,1,"")</f>
        <v>3</v>
      </c>
      <c r="BD88" s="78" t="str">
        <f>REPLACE(INDEX(GroupVertices[Group],MATCH(Edges[[#This Row],[Vertex 2]],GroupVertices[Vertex],0)),1,1,"")</f>
        <v>3</v>
      </c>
    </row>
    <row r="89" spans="1:56" ht="15">
      <c r="A89" s="64" t="s">
        <v>274</v>
      </c>
      <c r="B89" s="64" t="s">
        <v>274</v>
      </c>
      <c r="C89" s="65"/>
      <c r="D89" s="66"/>
      <c r="E89" s="67"/>
      <c r="F89" s="68"/>
      <c r="G89" s="65"/>
      <c r="H89" s="69"/>
      <c r="I89" s="70"/>
      <c r="J89" s="70"/>
      <c r="K89" s="34" t="s">
        <v>65</v>
      </c>
      <c r="L89" s="77">
        <v>89</v>
      </c>
      <c r="M89" s="77"/>
      <c r="N89" s="72"/>
      <c r="O89" s="79" t="s">
        <v>178</v>
      </c>
      <c r="P89" s="81">
        <v>43659.15515046296</v>
      </c>
      <c r="Q89" s="79" t="s">
        <v>630</v>
      </c>
      <c r="R89" s="79"/>
      <c r="S89" s="79"/>
      <c r="T89" s="79" t="s">
        <v>1048</v>
      </c>
      <c r="U89" s="79"/>
      <c r="V89" s="82" t="s">
        <v>1220</v>
      </c>
      <c r="W89" s="81">
        <v>43659.15515046296</v>
      </c>
      <c r="X89" s="85">
        <v>43659</v>
      </c>
      <c r="Y89" s="87" t="s">
        <v>1498</v>
      </c>
      <c r="Z89" s="82" t="s">
        <v>2016</v>
      </c>
      <c r="AA89" s="79"/>
      <c r="AB89" s="79"/>
      <c r="AC89" s="87" t="s">
        <v>2533</v>
      </c>
      <c r="AD89" s="79"/>
      <c r="AE89" s="79" t="b">
        <v>0</v>
      </c>
      <c r="AF89" s="79">
        <v>0</v>
      </c>
      <c r="AG89" s="87" t="s">
        <v>2991</v>
      </c>
      <c r="AH89" s="79" t="b">
        <v>0</v>
      </c>
      <c r="AI89" s="79" t="s">
        <v>3019</v>
      </c>
      <c r="AJ89" s="79"/>
      <c r="AK89" s="87" t="s">
        <v>2991</v>
      </c>
      <c r="AL89" s="79" t="b">
        <v>0</v>
      </c>
      <c r="AM89" s="79">
        <v>0</v>
      </c>
      <c r="AN89" s="87" t="s">
        <v>2991</v>
      </c>
      <c r="AO89" s="79" t="s">
        <v>3036</v>
      </c>
      <c r="AP89" s="79" t="b">
        <v>0</v>
      </c>
      <c r="AQ89" s="87" t="s">
        <v>2533</v>
      </c>
      <c r="AR89" s="79" t="s">
        <v>178</v>
      </c>
      <c r="AS89" s="79">
        <v>0</v>
      </c>
      <c r="AT89" s="79">
        <v>0</v>
      </c>
      <c r="AU89" s="79"/>
      <c r="AV89" s="79"/>
      <c r="AW89" s="79"/>
      <c r="AX89" s="79"/>
      <c r="AY89" s="79"/>
      <c r="AZ89" s="79"/>
      <c r="BA89" s="79"/>
      <c r="BB89" s="79"/>
      <c r="BC89" s="78" t="str">
        <f>REPLACE(INDEX(GroupVertices[Group],MATCH(Edges[[#This Row],[Vertex 1]],GroupVertices[Vertex],0)),1,1,"")</f>
        <v>68</v>
      </c>
      <c r="BD89" s="78" t="str">
        <f>REPLACE(INDEX(GroupVertices[Group],MATCH(Edges[[#This Row],[Vertex 2]],GroupVertices[Vertex],0)),1,1,"")</f>
        <v>68</v>
      </c>
    </row>
    <row r="90" spans="1:56" ht="15">
      <c r="A90" s="64" t="s">
        <v>274</v>
      </c>
      <c r="B90" s="64" t="s">
        <v>274</v>
      </c>
      <c r="C90" s="65"/>
      <c r="D90" s="66"/>
      <c r="E90" s="67"/>
      <c r="F90" s="68"/>
      <c r="G90" s="65"/>
      <c r="H90" s="69"/>
      <c r="I90" s="70"/>
      <c r="J90" s="70"/>
      <c r="K90" s="34" t="s">
        <v>65</v>
      </c>
      <c r="L90" s="77">
        <v>90</v>
      </c>
      <c r="M90" s="77"/>
      <c r="N90" s="72"/>
      <c r="O90" s="79" t="s">
        <v>178</v>
      </c>
      <c r="P90" s="81">
        <v>43659.16993055555</v>
      </c>
      <c r="Q90" s="79" t="s">
        <v>631</v>
      </c>
      <c r="R90" s="82" t="s">
        <v>1008</v>
      </c>
      <c r="S90" s="79" t="s">
        <v>1037</v>
      </c>
      <c r="T90" s="79" t="s">
        <v>1048</v>
      </c>
      <c r="U90" s="79"/>
      <c r="V90" s="82" t="s">
        <v>1220</v>
      </c>
      <c r="W90" s="81">
        <v>43659.16993055555</v>
      </c>
      <c r="X90" s="85">
        <v>43659</v>
      </c>
      <c r="Y90" s="87" t="s">
        <v>1499</v>
      </c>
      <c r="Z90" s="82" t="s">
        <v>2017</v>
      </c>
      <c r="AA90" s="79"/>
      <c r="AB90" s="79"/>
      <c r="AC90" s="87" t="s">
        <v>2534</v>
      </c>
      <c r="AD90" s="79"/>
      <c r="AE90" s="79" t="b">
        <v>0</v>
      </c>
      <c r="AF90" s="79">
        <v>0</v>
      </c>
      <c r="AG90" s="87" t="s">
        <v>2991</v>
      </c>
      <c r="AH90" s="79" t="b">
        <v>1</v>
      </c>
      <c r="AI90" s="79" t="s">
        <v>3019</v>
      </c>
      <c r="AJ90" s="79"/>
      <c r="AK90" s="87" t="s">
        <v>3030</v>
      </c>
      <c r="AL90" s="79" t="b">
        <v>0</v>
      </c>
      <c r="AM90" s="79">
        <v>0</v>
      </c>
      <c r="AN90" s="87" t="s">
        <v>2991</v>
      </c>
      <c r="AO90" s="79" t="s">
        <v>3036</v>
      </c>
      <c r="AP90" s="79" t="b">
        <v>0</v>
      </c>
      <c r="AQ90" s="87" t="s">
        <v>2534</v>
      </c>
      <c r="AR90" s="79" t="s">
        <v>178</v>
      </c>
      <c r="AS90" s="79">
        <v>0</v>
      </c>
      <c r="AT90" s="79">
        <v>0</v>
      </c>
      <c r="AU90" s="79"/>
      <c r="AV90" s="79"/>
      <c r="AW90" s="79"/>
      <c r="AX90" s="79"/>
      <c r="AY90" s="79"/>
      <c r="AZ90" s="79"/>
      <c r="BA90" s="79"/>
      <c r="BB90" s="79"/>
      <c r="BC90" s="78" t="str">
        <f>REPLACE(INDEX(GroupVertices[Group],MATCH(Edges[[#This Row],[Vertex 1]],GroupVertices[Vertex],0)),1,1,"")</f>
        <v>68</v>
      </c>
      <c r="BD90" s="78" t="str">
        <f>REPLACE(INDEX(GroupVertices[Group],MATCH(Edges[[#This Row],[Vertex 2]],GroupVertices[Vertex],0)),1,1,"")</f>
        <v>68</v>
      </c>
    </row>
    <row r="91" spans="1:56" ht="15">
      <c r="A91" s="64" t="s">
        <v>274</v>
      </c>
      <c r="B91" s="64" t="s">
        <v>274</v>
      </c>
      <c r="C91" s="65"/>
      <c r="D91" s="66"/>
      <c r="E91" s="67"/>
      <c r="F91" s="68"/>
      <c r="G91" s="65"/>
      <c r="H91" s="69"/>
      <c r="I91" s="70"/>
      <c r="J91" s="70"/>
      <c r="K91" s="34" t="s">
        <v>65</v>
      </c>
      <c r="L91" s="77">
        <v>91</v>
      </c>
      <c r="M91" s="77"/>
      <c r="N91" s="72"/>
      <c r="O91" s="79" t="s">
        <v>178</v>
      </c>
      <c r="P91" s="81">
        <v>43659.17028935185</v>
      </c>
      <c r="Q91" s="79" t="s">
        <v>632</v>
      </c>
      <c r="R91" s="82" t="s">
        <v>1009</v>
      </c>
      <c r="S91" s="79" t="s">
        <v>1037</v>
      </c>
      <c r="T91" s="79" t="s">
        <v>1048</v>
      </c>
      <c r="U91" s="79"/>
      <c r="V91" s="82" t="s">
        <v>1220</v>
      </c>
      <c r="W91" s="81">
        <v>43659.17028935185</v>
      </c>
      <c r="X91" s="85">
        <v>43659</v>
      </c>
      <c r="Y91" s="87" t="s">
        <v>1500</v>
      </c>
      <c r="Z91" s="82" t="s">
        <v>2018</v>
      </c>
      <c r="AA91" s="79"/>
      <c r="AB91" s="79"/>
      <c r="AC91" s="87" t="s">
        <v>2535</v>
      </c>
      <c r="AD91" s="79"/>
      <c r="AE91" s="79" t="b">
        <v>0</v>
      </c>
      <c r="AF91" s="79">
        <v>0</v>
      </c>
      <c r="AG91" s="87" t="s">
        <v>2991</v>
      </c>
      <c r="AH91" s="79" t="b">
        <v>1</v>
      </c>
      <c r="AI91" s="79" t="s">
        <v>3019</v>
      </c>
      <c r="AJ91" s="79"/>
      <c r="AK91" s="87" t="s">
        <v>3031</v>
      </c>
      <c r="AL91" s="79" t="b">
        <v>0</v>
      </c>
      <c r="AM91" s="79">
        <v>0</v>
      </c>
      <c r="AN91" s="87" t="s">
        <v>2991</v>
      </c>
      <c r="AO91" s="79" t="s">
        <v>3036</v>
      </c>
      <c r="AP91" s="79" t="b">
        <v>0</v>
      </c>
      <c r="AQ91" s="87" t="s">
        <v>2535</v>
      </c>
      <c r="AR91" s="79" t="s">
        <v>178</v>
      </c>
      <c r="AS91" s="79">
        <v>0</v>
      </c>
      <c r="AT91" s="79">
        <v>0</v>
      </c>
      <c r="AU91" s="79"/>
      <c r="AV91" s="79"/>
      <c r="AW91" s="79"/>
      <c r="AX91" s="79"/>
      <c r="AY91" s="79"/>
      <c r="AZ91" s="79"/>
      <c r="BA91" s="79"/>
      <c r="BB91" s="79"/>
      <c r="BC91" s="78" t="str">
        <f>REPLACE(INDEX(GroupVertices[Group],MATCH(Edges[[#This Row],[Vertex 1]],GroupVertices[Vertex],0)),1,1,"")</f>
        <v>68</v>
      </c>
      <c r="BD91" s="78" t="str">
        <f>REPLACE(INDEX(GroupVertices[Group],MATCH(Edges[[#This Row],[Vertex 2]],GroupVertices[Vertex],0)),1,1,"")</f>
        <v>68</v>
      </c>
    </row>
    <row r="92" spans="1:56" ht="15">
      <c r="A92" s="64" t="s">
        <v>275</v>
      </c>
      <c r="B92" s="64" t="s">
        <v>275</v>
      </c>
      <c r="C92" s="65"/>
      <c r="D92" s="66"/>
      <c r="E92" s="67"/>
      <c r="F92" s="68"/>
      <c r="G92" s="65"/>
      <c r="H92" s="69"/>
      <c r="I92" s="70"/>
      <c r="J92" s="70"/>
      <c r="K92" s="34" t="s">
        <v>65</v>
      </c>
      <c r="L92" s="77">
        <v>92</v>
      </c>
      <c r="M92" s="77"/>
      <c r="N92" s="72"/>
      <c r="O92" s="79" t="s">
        <v>178</v>
      </c>
      <c r="P92" s="81">
        <v>43659.17202546296</v>
      </c>
      <c r="Q92" s="79" t="s">
        <v>633</v>
      </c>
      <c r="R92" s="79"/>
      <c r="S92" s="79"/>
      <c r="T92" s="79" t="s">
        <v>1048</v>
      </c>
      <c r="U92" s="79"/>
      <c r="V92" s="82" t="s">
        <v>1221</v>
      </c>
      <c r="W92" s="81">
        <v>43659.17202546296</v>
      </c>
      <c r="X92" s="85">
        <v>43659</v>
      </c>
      <c r="Y92" s="87" t="s">
        <v>1501</v>
      </c>
      <c r="Z92" s="82" t="s">
        <v>2019</v>
      </c>
      <c r="AA92" s="79"/>
      <c r="AB92" s="79"/>
      <c r="AC92" s="87" t="s">
        <v>2536</v>
      </c>
      <c r="AD92" s="79"/>
      <c r="AE92" s="79" t="b">
        <v>0</v>
      </c>
      <c r="AF92" s="79">
        <v>1</v>
      </c>
      <c r="AG92" s="87" t="s">
        <v>2991</v>
      </c>
      <c r="AH92" s="79" t="b">
        <v>0</v>
      </c>
      <c r="AI92" s="79" t="s">
        <v>3019</v>
      </c>
      <c r="AJ92" s="79"/>
      <c r="AK92" s="87" t="s">
        <v>2991</v>
      </c>
      <c r="AL92" s="79" t="b">
        <v>0</v>
      </c>
      <c r="AM92" s="79">
        <v>0</v>
      </c>
      <c r="AN92" s="87" t="s">
        <v>2991</v>
      </c>
      <c r="AO92" s="79" t="s">
        <v>3036</v>
      </c>
      <c r="AP92" s="79" t="b">
        <v>0</v>
      </c>
      <c r="AQ92" s="87" t="s">
        <v>2536</v>
      </c>
      <c r="AR92" s="79" t="s">
        <v>178</v>
      </c>
      <c r="AS92" s="79">
        <v>0</v>
      </c>
      <c r="AT92" s="79">
        <v>0</v>
      </c>
      <c r="AU92" s="79"/>
      <c r="AV92" s="79"/>
      <c r="AW92" s="79"/>
      <c r="AX92" s="79"/>
      <c r="AY92" s="79"/>
      <c r="AZ92" s="79"/>
      <c r="BA92" s="79"/>
      <c r="BB92" s="79"/>
      <c r="BC92" s="78" t="str">
        <f>REPLACE(INDEX(GroupVertices[Group],MATCH(Edges[[#This Row],[Vertex 1]],GroupVertices[Vertex],0)),1,1,"")</f>
        <v>69</v>
      </c>
      <c r="BD92" s="78" t="str">
        <f>REPLACE(INDEX(GroupVertices[Group],MATCH(Edges[[#This Row],[Vertex 2]],GroupVertices[Vertex],0)),1,1,"")</f>
        <v>69</v>
      </c>
    </row>
    <row r="93" spans="1:56" ht="15">
      <c r="A93" s="64" t="s">
        <v>276</v>
      </c>
      <c r="B93" s="64" t="s">
        <v>276</v>
      </c>
      <c r="C93" s="65"/>
      <c r="D93" s="66"/>
      <c r="E93" s="67"/>
      <c r="F93" s="68"/>
      <c r="G93" s="65"/>
      <c r="H93" s="69"/>
      <c r="I93" s="70"/>
      <c r="J93" s="70"/>
      <c r="K93" s="34" t="s">
        <v>65</v>
      </c>
      <c r="L93" s="77">
        <v>93</v>
      </c>
      <c r="M93" s="77"/>
      <c r="N93" s="72"/>
      <c r="O93" s="79" t="s">
        <v>178</v>
      </c>
      <c r="P93" s="81">
        <v>43659.13280092592</v>
      </c>
      <c r="Q93" s="79" t="s">
        <v>634</v>
      </c>
      <c r="R93" s="79"/>
      <c r="S93" s="79"/>
      <c r="T93" s="79" t="s">
        <v>1048</v>
      </c>
      <c r="U93" s="82" t="s">
        <v>1119</v>
      </c>
      <c r="V93" s="82" t="s">
        <v>1119</v>
      </c>
      <c r="W93" s="81">
        <v>43659.13280092592</v>
      </c>
      <c r="X93" s="85">
        <v>43659</v>
      </c>
      <c r="Y93" s="87" t="s">
        <v>1502</v>
      </c>
      <c r="Z93" s="82" t="s">
        <v>2020</v>
      </c>
      <c r="AA93" s="79"/>
      <c r="AB93" s="79"/>
      <c r="AC93" s="87" t="s">
        <v>2537</v>
      </c>
      <c r="AD93" s="79"/>
      <c r="AE93" s="79" t="b">
        <v>0</v>
      </c>
      <c r="AF93" s="79">
        <v>0</v>
      </c>
      <c r="AG93" s="87" t="s">
        <v>2991</v>
      </c>
      <c r="AH93" s="79" t="b">
        <v>0</v>
      </c>
      <c r="AI93" s="79" t="s">
        <v>3019</v>
      </c>
      <c r="AJ93" s="79"/>
      <c r="AK93" s="87" t="s">
        <v>2991</v>
      </c>
      <c r="AL93" s="79" t="b">
        <v>0</v>
      </c>
      <c r="AM93" s="79">
        <v>0</v>
      </c>
      <c r="AN93" s="87" t="s">
        <v>2991</v>
      </c>
      <c r="AO93" s="79" t="s">
        <v>3037</v>
      </c>
      <c r="AP93" s="79" t="b">
        <v>0</v>
      </c>
      <c r="AQ93" s="87" t="s">
        <v>2537</v>
      </c>
      <c r="AR93" s="79" t="s">
        <v>178</v>
      </c>
      <c r="AS93" s="79">
        <v>0</v>
      </c>
      <c r="AT93" s="79">
        <v>0</v>
      </c>
      <c r="AU93" s="79"/>
      <c r="AV93" s="79"/>
      <c r="AW93" s="79"/>
      <c r="AX93" s="79"/>
      <c r="AY93" s="79"/>
      <c r="AZ93" s="79"/>
      <c r="BA93" s="79"/>
      <c r="BB93" s="79"/>
      <c r="BC93" s="78" t="str">
        <f>REPLACE(INDEX(GroupVertices[Group],MATCH(Edges[[#This Row],[Vertex 1]],GroupVertices[Vertex],0)),1,1,"")</f>
        <v>70</v>
      </c>
      <c r="BD93" s="78" t="str">
        <f>REPLACE(INDEX(GroupVertices[Group],MATCH(Edges[[#This Row],[Vertex 2]],GroupVertices[Vertex],0)),1,1,"")</f>
        <v>70</v>
      </c>
    </row>
    <row r="94" spans="1:56" ht="15">
      <c r="A94" s="64" t="s">
        <v>276</v>
      </c>
      <c r="B94" s="64" t="s">
        <v>276</v>
      </c>
      <c r="C94" s="65"/>
      <c r="D94" s="66"/>
      <c r="E94" s="67"/>
      <c r="F94" s="68"/>
      <c r="G94" s="65"/>
      <c r="H94" s="69"/>
      <c r="I94" s="70"/>
      <c r="J94" s="70"/>
      <c r="K94" s="34" t="s">
        <v>65</v>
      </c>
      <c r="L94" s="77">
        <v>94</v>
      </c>
      <c r="M94" s="77"/>
      <c r="N94" s="72"/>
      <c r="O94" s="79" t="s">
        <v>178</v>
      </c>
      <c r="P94" s="81">
        <v>43659.208078703705</v>
      </c>
      <c r="Q94" s="79" t="s">
        <v>635</v>
      </c>
      <c r="R94" s="79"/>
      <c r="S94" s="79"/>
      <c r="T94" s="79" t="s">
        <v>1048</v>
      </c>
      <c r="U94" s="82" t="s">
        <v>1120</v>
      </c>
      <c r="V94" s="82" t="s">
        <v>1120</v>
      </c>
      <c r="W94" s="81">
        <v>43659.208078703705</v>
      </c>
      <c r="X94" s="85">
        <v>43659</v>
      </c>
      <c r="Y94" s="87" t="s">
        <v>1503</v>
      </c>
      <c r="Z94" s="82" t="s">
        <v>2021</v>
      </c>
      <c r="AA94" s="79"/>
      <c r="AB94" s="79"/>
      <c r="AC94" s="87" t="s">
        <v>2538</v>
      </c>
      <c r="AD94" s="79"/>
      <c r="AE94" s="79" t="b">
        <v>0</v>
      </c>
      <c r="AF94" s="79">
        <v>2</v>
      </c>
      <c r="AG94" s="87" t="s">
        <v>2991</v>
      </c>
      <c r="AH94" s="79" t="b">
        <v>0</v>
      </c>
      <c r="AI94" s="79" t="s">
        <v>3019</v>
      </c>
      <c r="AJ94" s="79"/>
      <c r="AK94" s="87" t="s">
        <v>2991</v>
      </c>
      <c r="AL94" s="79" t="b">
        <v>0</v>
      </c>
      <c r="AM94" s="79">
        <v>0</v>
      </c>
      <c r="AN94" s="87" t="s">
        <v>2991</v>
      </c>
      <c r="AO94" s="79" t="s">
        <v>3037</v>
      </c>
      <c r="AP94" s="79" t="b">
        <v>0</v>
      </c>
      <c r="AQ94" s="87" t="s">
        <v>2538</v>
      </c>
      <c r="AR94" s="79" t="s">
        <v>178</v>
      </c>
      <c r="AS94" s="79">
        <v>0</v>
      </c>
      <c r="AT94" s="79">
        <v>0</v>
      </c>
      <c r="AU94" s="79"/>
      <c r="AV94" s="79"/>
      <c r="AW94" s="79"/>
      <c r="AX94" s="79"/>
      <c r="AY94" s="79"/>
      <c r="AZ94" s="79"/>
      <c r="BA94" s="79"/>
      <c r="BB94" s="79"/>
      <c r="BC94" s="78" t="str">
        <f>REPLACE(INDEX(GroupVertices[Group],MATCH(Edges[[#This Row],[Vertex 1]],GroupVertices[Vertex],0)),1,1,"")</f>
        <v>70</v>
      </c>
      <c r="BD94" s="78" t="str">
        <f>REPLACE(INDEX(GroupVertices[Group],MATCH(Edges[[#This Row],[Vertex 2]],GroupVertices[Vertex],0)),1,1,"")</f>
        <v>70</v>
      </c>
    </row>
    <row r="95" spans="1:56" ht="15">
      <c r="A95" s="64" t="s">
        <v>277</v>
      </c>
      <c r="B95" s="64" t="s">
        <v>277</v>
      </c>
      <c r="C95" s="65"/>
      <c r="D95" s="66"/>
      <c r="E95" s="67"/>
      <c r="F95" s="68"/>
      <c r="G95" s="65"/>
      <c r="H95" s="69"/>
      <c r="I95" s="70"/>
      <c r="J95" s="70"/>
      <c r="K95" s="34" t="s">
        <v>65</v>
      </c>
      <c r="L95" s="77">
        <v>95</v>
      </c>
      <c r="M95" s="77"/>
      <c r="N95" s="72"/>
      <c r="O95" s="79" t="s">
        <v>178</v>
      </c>
      <c r="P95" s="81">
        <v>43659.20935185185</v>
      </c>
      <c r="Q95" s="79" t="s">
        <v>636</v>
      </c>
      <c r="R95" s="79"/>
      <c r="S95" s="79"/>
      <c r="T95" s="79" t="s">
        <v>1048</v>
      </c>
      <c r="U95" s="79"/>
      <c r="V95" s="82" t="s">
        <v>1222</v>
      </c>
      <c r="W95" s="81">
        <v>43659.20935185185</v>
      </c>
      <c r="X95" s="85">
        <v>43659</v>
      </c>
      <c r="Y95" s="87" t="s">
        <v>1504</v>
      </c>
      <c r="Z95" s="82" t="s">
        <v>2022</v>
      </c>
      <c r="AA95" s="79"/>
      <c r="AB95" s="79"/>
      <c r="AC95" s="87" t="s">
        <v>2539</v>
      </c>
      <c r="AD95" s="79"/>
      <c r="AE95" s="79" t="b">
        <v>0</v>
      </c>
      <c r="AF95" s="79">
        <v>0</v>
      </c>
      <c r="AG95" s="87" t="s">
        <v>2991</v>
      </c>
      <c r="AH95" s="79" t="b">
        <v>0</v>
      </c>
      <c r="AI95" s="79" t="s">
        <v>3019</v>
      </c>
      <c r="AJ95" s="79"/>
      <c r="AK95" s="87" t="s">
        <v>2991</v>
      </c>
      <c r="AL95" s="79" t="b">
        <v>0</v>
      </c>
      <c r="AM95" s="79">
        <v>0</v>
      </c>
      <c r="AN95" s="87" t="s">
        <v>2991</v>
      </c>
      <c r="AO95" s="79" t="s">
        <v>3036</v>
      </c>
      <c r="AP95" s="79" t="b">
        <v>0</v>
      </c>
      <c r="AQ95" s="87" t="s">
        <v>2539</v>
      </c>
      <c r="AR95" s="79" t="s">
        <v>178</v>
      </c>
      <c r="AS95" s="79">
        <v>0</v>
      </c>
      <c r="AT95" s="79">
        <v>0</v>
      </c>
      <c r="AU95" s="79"/>
      <c r="AV95" s="79"/>
      <c r="AW95" s="79"/>
      <c r="AX95" s="79"/>
      <c r="AY95" s="79"/>
      <c r="AZ95" s="79"/>
      <c r="BA95" s="79"/>
      <c r="BB95" s="79"/>
      <c r="BC95" s="78" t="str">
        <f>REPLACE(INDEX(GroupVertices[Group],MATCH(Edges[[#This Row],[Vertex 1]],GroupVertices[Vertex],0)),1,1,"")</f>
        <v>71</v>
      </c>
      <c r="BD95" s="78" t="str">
        <f>REPLACE(INDEX(GroupVertices[Group],MATCH(Edges[[#This Row],[Vertex 2]],GroupVertices[Vertex],0)),1,1,"")</f>
        <v>71</v>
      </c>
    </row>
    <row r="96" spans="1:56" ht="15">
      <c r="A96" s="64" t="s">
        <v>278</v>
      </c>
      <c r="B96" s="64" t="s">
        <v>278</v>
      </c>
      <c r="C96" s="65"/>
      <c r="D96" s="66"/>
      <c r="E96" s="67"/>
      <c r="F96" s="68"/>
      <c r="G96" s="65"/>
      <c r="H96" s="69"/>
      <c r="I96" s="70"/>
      <c r="J96" s="70"/>
      <c r="K96" s="34" t="s">
        <v>65</v>
      </c>
      <c r="L96" s="77">
        <v>96</v>
      </c>
      <c r="M96" s="77"/>
      <c r="N96" s="72"/>
      <c r="O96" s="79" t="s">
        <v>178</v>
      </c>
      <c r="P96" s="81">
        <v>43659.2430787037</v>
      </c>
      <c r="Q96" s="79" t="s">
        <v>637</v>
      </c>
      <c r="R96" s="79"/>
      <c r="S96" s="79"/>
      <c r="T96" s="79" t="s">
        <v>1048</v>
      </c>
      <c r="U96" s="79"/>
      <c r="V96" s="82" t="s">
        <v>1223</v>
      </c>
      <c r="W96" s="81">
        <v>43659.2430787037</v>
      </c>
      <c r="X96" s="85">
        <v>43659</v>
      </c>
      <c r="Y96" s="87" t="s">
        <v>1505</v>
      </c>
      <c r="Z96" s="82" t="s">
        <v>2023</v>
      </c>
      <c r="AA96" s="79"/>
      <c r="AB96" s="79"/>
      <c r="AC96" s="87" t="s">
        <v>2540</v>
      </c>
      <c r="AD96" s="79"/>
      <c r="AE96" s="79" t="b">
        <v>0</v>
      </c>
      <c r="AF96" s="79">
        <v>0</v>
      </c>
      <c r="AG96" s="87" t="s">
        <v>2991</v>
      </c>
      <c r="AH96" s="79" t="b">
        <v>0</v>
      </c>
      <c r="AI96" s="79" t="s">
        <v>3019</v>
      </c>
      <c r="AJ96" s="79"/>
      <c r="AK96" s="87" t="s">
        <v>2991</v>
      </c>
      <c r="AL96" s="79" t="b">
        <v>0</v>
      </c>
      <c r="AM96" s="79">
        <v>0</v>
      </c>
      <c r="AN96" s="87" t="s">
        <v>2991</v>
      </c>
      <c r="AO96" s="79" t="s">
        <v>3036</v>
      </c>
      <c r="AP96" s="79" t="b">
        <v>0</v>
      </c>
      <c r="AQ96" s="87" t="s">
        <v>2540</v>
      </c>
      <c r="AR96" s="79" t="s">
        <v>178</v>
      </c>
      <c r="AS96" s="79">
        <v>0</v>
      </c>
      <c r="AT96" s="79">
        <v>0</v>
      </c>
      <c r="AU96" s="79"/>
      <c r="AV96" s="79"/>
      <c r="AW96" s="79"/>
      <c r="AX96" s="79"/>
      <c r="AY96" s="79"/>
      <c r="AZ96" s="79"/>
      <c r="BA96" s="79"/>
      <c r="BB96" s="79"/>
      <c r="BC96" s="78" t="str">
        <f>REPLACE(INDEX(GroupVertices[Group],MATCH(Edges[[#This Row],[Vertex 1]],GroupVertices[Vertex],0)),1,1,"")</f>
        <v>72</v>
      </c>
      <c r="BD96" s="78" t="str">
        <f>REPLACE(INDEX(GroupVertices[Group],MATCH(Edges[[#This Row],[Vertex 2]],GroupVertices[Vertex],0)),1,1,"")</f>
        <v>72</v>
      </c>
    </row>
    <row r="97" spans="1:56" ht="15">
      <c r="A97" s="64" t="s">
        <v>279</v>
      </c>
      <c r="B97" s="64" t="s">
        <v>459</v>
      </c>
      <c r="C97" s="65"/>
      <c r="D97" s="66"/>
      <c r="E97" s="67"/>
      <c r="F97" s="68"/>
      <c r="G97" s="65"/>
      <c r="H97" s="69"/>
      <c r="I97" s="70"/>
      <c r="J97" s="70"/>
      <c r="K97" s="34" t="s">
        <v>65</v>
      </c>
      <c r="L97" s="77">
        <v>97</v>
      </c>
      <c r="M97" s="77"/>
      <c r="N97" s="72"/>
      <c r="O97" s="79" t="s">
        <v>561</v>
      </c>
      <c r="P97" s="81">
        <v>43659.2521875</v>
      </c>
      <c r="Q97" s="79" t="s">
        <v>638</v>
      </c>
      <c r="R97" s="79"/>
      <c r="S97" s="79"/>
      <c r="T97" s="79" t="s">
        <v>1048</v>
      </c>
      <c r="U97" s="79"/>
      <c r="V97" s="82" t="s">
        <v>1224</v>
      </c>
      <c r="W97" s="81">
        <v>43659.2521875</v>
      </c>
      <c r="X97" s="85">
        <v>43659</v>
      </c>
      <c r="Y97" s="87" t="s">
        <v>1506</v>
      </c>
      <c r="Z97" s="82" t="s">
        <v>2024</v>
      </c>
      <c r="AA97" s="79"/>
      <c r="AB97" s="79"/>
      <c r="AC97" s="87" t="s">
        <v>2541</v>
      </c>
      <c r="AD97" s="79"/>
      <c r="AE97" s="79" t="b">
        <v>0</v>
      </c>
      <c r="AF97" s="79">
        <v>3</v>
      </c>
      <c r="AG97" s="87" t="s">
        <v>2991</v>
      </c>
      <c r="AH97" s="79" t="b">
        <v>0</v>
      </c>
      <c r="AI97" s="79" t="s">
        <v>3019</v>
      </c>
      <c r="AJ97" s="79"/>
      <c r="AK97" s="87" t="s">
        <v>2991</v>
      </c>
      <c r="AL97" s="79" t="b">
        <v>0</v>
      </c>
      <c r="AM97" s="79">
        <v>0</v>
      </c>
      <c r="AN97" s="87" t="s">
        <v>2991</v>
      </c>
      <c r="AO97" s="79" t="s">
        <v>3036</v>
      </c>
      <c r="AP97" s="79" t="b">
        <v>0</v>
      </c>
      <c r="AQ97" s="87" t="s">
        <v>2541</v>
      </c>
      <c r="AR97" s="79" t="s">
        <v>178</v>
      </c>
      <c r="AS97" s="79">
        <v>0</v>
      </c>
      <c r="AT97" s="79">
        <v>0</v>
      </c>
      <c r="AU97" s="79"/>
      <c r="AV97" s="79"/>
      <c r="AW97" s="79"/>
      <c r="AX97" s="79"/>
      <c r="AY97" s="79"/>
      <c r="AZ97" s="79"/>
      <c r="BA97" s="79"/>
      <c r="BB97" s="79"/>
      <c r="BC97" s="78" t="str">
        <f>REPLACE(INDEX(GroupVertices[Group],MATCH(Edges[[#This Row],[Vertex 1]],GroupVertices[Vertex],0)),1,1,"")</f>
        <v>2</v>
      </c>
      <c r="BD97" s="78" t="str">
        <f>REPLACE(INDEX(GroupVertices[Group],MATCH(Edges[[#This Row],[Vertex 2]],GroupVertices[Vertex],0)),1,1,"")</f>
        <v>2</v>
      </c>
    </row>
    <row r="98" spans="1:56" ht="15">
      <c r="A98" s="64" t="s">
        <v>280</v>
      </c>
      <c r="B98" s="64" t="s">
        <v>280</v>
      </c>
      <c r="C98" s="65"/>
      <c r="D98" s="66"/>
      <c r="E98" s="67"/>
      <c r="F98" s="68"/>
      <c r="G98" s="65"/>
      <c r="H98" s="69"/>
      <c r="I98" s="70"/>
      <c r="J98" s="70"/>
      <c r="K98" s="34" t="s">
        <v>65</v>
      </c>
      <c r="L98" s="77">
        <v>98</v>
      </c>
      <c r="M98" s="77"/>
      <c r="N98" s="72"/>
      <c r="O98" s="79" t="s">
        <v>178</v>
      </c>
      <c r="P98" s="81">
        <v>43659.26726851852</v>
      </c>
      <c r="Q98" s="79" t="s">
        <v>639</v>
      </c>
      <c r="R98" s="79"/>
      <c r="S98" s="79"/>
      <c r="T98" s="79" t="s">
        <v>1052</v>
      </c>
      <c r="U98" s="82" t="s">
        <v>1121</v>
      </c>
      <c r="V98" s="82" t="s">
        <v>1121</v>
      </c>
      <c r="W98" s="81">
        <v>43659.26726851852</v>
      </c>
      <c r="X98" s="85">
        <v>43659</v>
      </c>
      <c r="Y98" s="87" t="s">
        <v>1507</v>
      </c>
      <c r="Z98" s="82" t="s">
        <v>2025</v>
      </c>
      <c r="AA98" s="79"/>
      <c r="AB98" s="79"/>
      <c r="AC98" s="87" t="s">
        <v>2542</v>
      </c>
      <c r="AD98" s="79"/>
      <c r="AE98" s="79" t="b">
        <v>0</v>
      </c>
      <c r="AF98" s="79">
        <v>1</v>
      </c>
      <c r="AG98" s="87" t="s">
        <v>2991</v>
      </c>
      <c r="AH98" s="79" t="b">
        <v>0</v>
      </c>
      <c r="AI98" s="79" t="s">
        <v>3019</v>
      </c>
      <c r="AJ98" s="79"/>
      <c r="AK98" s="87" t="s">
        <v>2991</v>
      </c>
      <c r="AL98" s="79" t="b">
        <v>0</v>
      </c>
      <c r="AM98" s="79">
        <v>0</v>
      </c>
      <c r="AN98" s="87" t="s">
        <v>2991</v>
      </c>
      <c r="AO98" s="79" t="s">
        <v>3036</v>
      </c>
      <c r="AP98" s="79" t="b">
        <v>0</v>
      </c>
      <c r="AQ98" s="87" t="s">
        <v>2542</v>
      </c>
      <c r="AR98" s="79" t="s">
        <v>178</v>
      </c>
      <c r="AS98" s="79">
        <v>0</v>
      </c>
      <c r="AT98" s="79">
        <v>0</v>
      </c>
      <c r="AU98" s="79"/>
      <c r="AV98" s="79"/>
      <c r="AW98" s="79"/>
      <c r="AX98" s="79"/>
      <c r="AY98" s="79"/>
      <c r="AZ98" s="79"/>
      <c r="BA98" s="79"/>
      <c r="BB98" s="79"/>
      <c r="BC98" s="78" t="str">
        <f>REPLACE(INDEX(GroupVertices[Group],MATCH(Edges[[#This Row],[Vertex 1]],GroupVertices[Vertex],0)),1,1,"")</f>
        <v>73</v>
      </c>
      <c r="BD98" s="78" t="str">
        <f>REPLACE(INDEX(GroupVertices[Group],MATCH(Edges[[#This Row],[Vertex 2]],GroupVertices[Vertex],0)),1,1,"")</f>
        <v>73</v>
      </c>
    </row>
    <row r="99" spans="1:56" ht="15">
      <c r="A99" s="64" t="s">
        <v>281</v>
      </c>
      <c r="B99" s="64" t="s">
        <v>281</v>
      </c>
      <c r="C99" s="65"/>
      <c r="D99" s="66"/>
      <c r="E99" s="67"/>
      <c r="F99" s="68"/>
      <c r="G99" s="65"/>
      <c r="H99" s="69"/>
      <c r="I99" s="70"/>
      <c r="J99" s="70"/>
      <c r="K99" s="34" t="s">
        <v>65</v>
      </c>
      <c r="L99" s="77">
        <v>99</v>
      </c>
      <c r="M99" s="77"/>
      <c r="N99" s="72"/>
      <c r="O99" s="79" t="s">
        <v>178</v>
      </c>
      <c r="P99" s="81">
        <v>43659.218206018515</v>
      </c>
      <c r="Q99" s="79" t="s">
        <v>640</v>
      </c>
      <c r="R99" s="79"/>
      <c r="S99" s="79"/>
      <c r="T99" s="79" t="s">
        <v>1048</v>
      </c>
      <c r="U99" s="79"/>
      <c r="V99" s="82" t="s">
        <v>1225</v>
      </c>
      <c r="W99" s="81">
        <v>43659.218206018515</v>
      </c>
      <c r="X99" s="85">
        <v>43659</v>
      </c>
      <c r="Y99" s="87" t="s">
        <v>1508</v>
      </c>
      <c r="Z99" s="82" t="s">
        <v>2026</v>
      </c>
      <c r="AA99" s="79"/>
      <c r="AB99" s="79"/>
      <c r="AC99" s="87" t="s">
        <v>2543</v>
      </c>
      <c r="AD99" s="79"/>
      <c r="AE99" s="79" t="b">
        <v>0</v>
      </c>
      <c r="AF99" s="79">
        <v>1</v>
      </c>
      <c r="AG99" s="87" t="s">
        <v>2991</v>
      </c>
      <c r="AH99" s="79" t="b">
        <v>0</v>
      </c>
      <c r="AI99" s="79" t="s">
        <v>3019</v>
      </c>
      <c r="AJ99" s="79"/>
      <c r="AK99" s="87" t="s">
        <v>2991</v>
      </c>
      <c r="AL99" s="79" t="b">
        <v>0</v>
      </c>
      <c r="AM99" s="79">
        <v>0</v>
      </c>
      <c r="AN99" s="87" t="s">
        <v>2991</v>
      </c>
      <c r="AO99" s="79" t="s">
        <v>3036</v>
      </c>
      <c r="AP99" s="79" t="b">
        <v>0</v>
      </c>
      <c r="AQ99" s="87" t="s">
        <v>2543</v>
      </c>
      <c r="AR99" s="79" t="s">
        <v>178</v>
      </c>
      <c r="AS99" s="79">
        <v>0</v>
      </c>
      <c r="AT99" s="79">
        <v>0</v>
      </c>
      <c r="AU99" s="79"/>
      <c r="AV99" s="79"/>
      <c r="AW99" s="79"/>
      <c r="AX99" s="79"/>
      <c r="AY99" s="79"/>
      <c r="AZ99" s="79"/>
      <c r="BA99" s="79"/>
      <c r="BB99" s="79"/>
      <c r="BC99" s="78" t="str">
        <f>REPLACE(INDEX(GroupVertices[Group],MATCH(Edges[[#This Row],[Vertex 1]],GroupVertices[Vertex],0)),1,1,"")</f>
        <v>74</v>
      </c>
      <c r="BD99" s="78" t="str">
        <f>REPLACE(INDEX(GroupVertices[Group],MATCH(Edges[[#This Row],[Vertex 2]],GroupVertices[Vertex],0)),1,1,"")</f>
        <v>74</v>
      </c>
    </row>
    <row r="100" spans="1:56" ht="15">
      <c r="A100" s="64" t="s">
        <v>281</v>
      </c>
      <c r="B100" s="64" t="s">
        <v>281</v>
      </c>
      <c r="C100" s="65"/>
      <c r="D100" s="66"/>
      <c r="E100" s="67"/>
      <c r="F100" s="68"/>
      <c r="G100" s="65"/>
      <c r="H100" s="69"/>
      <c r="I100" s="70"/>
      <c r="J100" s="70"/>
      <c r="K100" s="34" t="s">
        <v>65</v>
      </c>
      <c r="L100" s="77">
        <v>100</v>
      </c>
      <c r="M100" s="77"/>
      <c r="N100" s="72"/>
      <c r="O100" s="79" t="s">
        <v>178</v>
      </c>
      <c r="P100" s="81">
        <v>43659.27103009259</v>
      </c>
      <c r="Q100" s="79" t="s">
        <v>641</v>
      </c>
      <c r="R100" s="79"/>
      <c r="S100" s="79"/>
      <c r="T100" s="79" t="s">
        <v>1048</v>
      </c>
      <c r="U100" s="79"/>
      <c r="V100" s="82" t="s">
        <v>1225</v>
      </c>
      <c r="W100" s="81">
        <v>43659.27103009259</v>
      </c>
      <c r="X100" s="85">
        <v>43659</v>
      </c>
      <c r="Y100" s="87" t="s">
        <v>1509</v>
      </c>
      <c r="Z100" s="82" t="s">
        <v>2027</v>
      </c>
      <c r="AA100" s="79"/>
      <c r="AB100" s="79"/>
      <c r="AC100" s="87" t="s">
        <v>2544</v>
      </c>
      <c r="AD100" s="79"/>
      <c r="AE100" s="79" t="b">
        <v>0</v>
      </c>
      <c r="AF100" s="79">
        <v>0</v>
      </c>
      <c r="AG100" s="87" t="s">
        <v>2991</v>
      </c>
      <c r="AH100" s="79" t="b">
        <v>0</v>
      </c>
      <c r="AI100" s="79" t="s">
        <v>3019</v>
      </c>
      <c r="AJ100" s="79"/>
      <c r="AK100" s="87" t="s">
        <v>2991</v>
      </c>
      <c r="AL100" s="79" t="b">
        <v>0</v>
      </c>
      <c r="AM100" s="79">
        <v>0</v>
      </c>
      <c r="AN100" s="87" t="s">
        <v>2991</v>
      </c>
      <c r="AO100" s="79" t="s">
        <v>3036</v>
      </c>
      <c r="AP100" s="79" t="b">
        <v>0</v>
      </c>
      <c r="AQ100" s="87" t="s">
        <v>2544</v>
      </c>
      <c r="AR100" s="79" t="s">
        <v>178</v>
      </c>
      <c r="AS100" s="79">
        <v>0</v>
      </c>
      <c r="AT100" s="79">
        <v>0</v>
      </c>
      <c r="AU100" s="79"/>
      <c r="AV100" s="79"/>
      <c r="AW100" s="79"/>
      <c r="AX100" s="79"/>
      <c r="AY100" s="79"/>
      <c r="AZ100" s="79"/>
      <c r="BA100" s="79"/>
      <c r="BB100" s="79"/>
      <c r="BC100" s="78" t="str">
        <f>REPLACE(INDEX(GroupVertices[Group],MATCH(Edges[[#This Row],[Vertex 1]],GroupVertices[Vertex],0)),1,1,"")</f>
        <v>74</v>
      </c>
      <c r="BD100" s="78" t="str">
        <f>REPLACE(INDEX(GroupVertices[Group],MATCH(Edges[[#This Row],[Vertex 2]],GroupVertices[Vertex],0)),1,1,"")</f>
        <v>74</v>
      </c>
    </row>
    <row r="101" spans="1:56" ht="15">
      <c r="A101" s="64" t="s">
        <v>282</v>
      </c>
      <c r="B101" s="64" t="s">
        <v>282</v>
      </c>
      <c r="C101" s="65"/>
      <c r="D101" s="66"/>
      <c r="E101" s="67"/>
      <c r="F101" s="68"/>
      <c r="G101" s="65"/>
      <c r="H101" s="69"/>
      <c r="I101" s="70"/>
      <c r="J101" s="70"/>
      <c r="K101" s="34" t="s">
        <v>65</v>
      </c>
      <c r="L101" s="77">
        <v>101</v>
      </c>
      <c r="M101" s="77"/>
      <c r="N101" s="72"/>
      <c r="O101" s="79" t="s">
        <v>178</v>
      </c>
      <c r="P101" s="81">
        <v>43657.76409722222</v>
      </c>
      <c r="Q101" s="79" t="s">
        <v>642</v>
      </c>
      <c r="R101" s="79"/>
      <c r="S101" s="79"/>
      <c r="T101" s="79" t="s">
        <v>1048</v>
      </c>
      <c r="U101" s="79"/>
      <c r="V101" s="82" t="s">
        <v>1226</v>
      </c>
      <c r="W101" s="81">
        <v>43657.76409722222</v>
      </c>
      <c r="X101" s="85">
        <v>43657</v>
      </c>
      <c r="Y101" s="87" t="s">
        <v>1510</v>
      </c>
      <c r="Z101" s="82" t="s">
        <v>2028</v>
      </c>
      <c r="AA101" s="79"/>
      <c r="AB101" s="79"/>
      <c r="AC101" s="87" t="s">
        <v>2545</v>
      </c>
      <c r="AD101" s="79"/>
      <c r="AE101" s="79" t="b">
        <v>0</v>
      </c>
      <c r="AF101" s="79">
        <v>1</v>
      </c>
      <c r="AG101" s="87" t="s">
        <v>2991</v>
      </c>
      <c r="AH101" s="79" t="b">
        <v>0</v>
      </c>
      <c r="AI101" s="79" t="s">
        <v>3019</v>
      </c>
      <c r="AJ101" s="79"/>
      <c r="AK101" s="87" t="s">
        <v>2991</v>
      </c>
      <c r="AL101" s="79" t="b">
        <v>0</v>
      </c>
      <c r="AM101" s="79">
        <v>2</v>
      </c>
      <c r="AN101" s="87" t="s">
        <v>2991</v>
      </c>
      <c r="AO101" s="79" t="s">
        <v>3036</v>
      </c>
      <c r="AP101" s="79" t="b">
        <v>0</v>
      </c>
      <c r="AQ101" s="87" t="s">
        <v>2545</v>
      </c>
      <c r="AR101" s="79" t="s">
        <v>562</v>
      </c>
      <c r="AS101" s="79">
        <v>0</v>
      </c>
      <c r="AT101" s="79">
        <v>0</v>
      </c>
      <c r="AU101" s="79"/>
      <c r="AV101" s="79"/>
      <c r="AW101" s="79"/>
      <c r="AX101" s="79"/>
      <c r="AY101" s="79"/>
      <c r="AZ101" s="79"/>
      <c r="BA101" s="79"/>
      <c r="BB101" s="79"/>
      <c r="BC101" s="78" t="str">
        <f>REPLACE(INDEX(GroupVertices[Group],MATCH(Edges[[#This Row],[Vertex 1]],GroupVertices[Vertex],0)),1,1,"")</f>
        <v>1</v>
      </c>
      <c r="BD101" s="78" t="str">
        <f>REPLACE(INDEX(GroupVertices[Group],MATCH(Edges[[#This Row],[Vertex 2]],GroupVertices[Vertex],0)),1,1,"")</f>
        <v>1</v>
      </c>
    </row>
    <row r="102" spans="1:56" ht="15">
      <c r="A102" s="64" t="s">
        <v>283</v>
      </c>
      <c r="B102" s="64" t="s">
        <v>282</v>
      </c>
      <c r="C102" s="65"/>
      <c r="D102" s="66"/>
      <c r="E102" s="67"/>
      <c r="F102" s="68"/>
      <c r="G102" s="65"/>
      <c r="H102" s="69"/>
      <c r="I102" s="70"/>
      <c r="J102" s="70"/>
      <c r="K102" s="34" t="s">
        <v>65</v>
      </c>
      <c r="L102" s="77">
        <v>102</v>
      </c>
      <c r="M102" s="77"/>
      <c r="N102" s="72"/>
      <c r="O102" s="79" t="s">
        <v>562</v>
      </c>
      <c r="P102" s="81">
        <v>43659.27138888889</v>
      </c>
      <c r="Q102" s="79" t="s">
        <v>642</v>
      </c>
      <c r="R102" s="79"/>
      <c r="S102" s="79"/>
      <c r="T102" s="79" t="s">
        <v>1048</v>
      </c>
      <c r="U102" s="79"/>
      <c r="V102" s="82" t="s">
        <v>1227</v>
      </c>
      <c r="W102" s="81">
        <v>43659.27138888889</v>
      </c>
      <c r="X102" s="85">
        <v>43659</v>
      </c>
      <c r="Y102" s="87" t="s">
        <v>1511</v>
      </c>
      <c r="Z102" s="82" t="s">
        <v>2029</v>
      </c>
      <c r="AA102" s="79"/>
      <c r="AB102" s="79"/>
      <c r="AC102" s="87" t="s">
        <v>2546</v>
      </c>
      <c r="AD102" s="79"/>
      <c r="AE102" s="79" t="b">
        <v>0</v>
      </c>
      <c r="AF102" s="79">
        <v>0</v>
      </c>
      <c r="AG102" s="87" t="s">
        <v>2991</v>
      </c>
      <c r="AH102" s="79" t="b">
        <v>0</v>
      </c>
      <c r="AI102" s="79" t="s">
        <v>3019</v>
      </c>
      <c r="AJ102" s="79"/>
      <c r="AK102" s="87" t="s">
        <v>2991</v>
      </c>
      <c r="AL102" s="79" t="b">
        <v>0</v>
      </c>
      <c r="AM102" s="79">
        <v>2</v>
      </c>
      <c r="AN102" s="87" t="s">
        <v>2545</v>
      </c>
      <c r="AO102" s="79" t="s">
        <v>3037</v>
      </c>
      <c r="AP102" s="79" t="b">
        <v>0</v>
      </c>
      <c r="AQ102" s="87" t="s">
        <v>2545</v>
      </c>
      <c r="AR102" s="79" t="s">
        <v>178</v>
      </c>
      <c r="AS102" s="79">
        <v>0</v>
      </c>
      <c r="AT102" s="79">
        <v>0</v>
      </c>
      <c r="AU102" s="79"/>
      <c r="AV102" s="79"/>
      <c r="AW102" s="79"/>
      <c r="AX102" s="79"/>
      <c r="AY102" s="79"/>
      <c r="AZ102" s="79"/>
      <c r="BA102" s="79"/>
      <c r="BB102" s="79"/>
      <c r="BC102" s="78" t="str">
        <f>REPLACE(INDEX(GroupVertices[Group],MATCH(Edges[[#This Row],[Vertex 1]],GroupVertices[Vertex],0)),1,1,"")</f>
        <v>1</v>
      </c>
      <c r="BD102" s="78" t="str">
        <f>REPLACE(INDEX(GroupVertices[Group],MATCH(Edges[[#This Row],[Vertex 2]],GroupVertices[Vertex],0)),1,1,"")</f>
        <v>1</v>
      </c>
    </row>
    <row r="103" spans="1:56" ht="15">
      <c r="A103" s="64" t="s">
        <v>283</v>
      </c>
      <c r="B103" s="64" t="s">
        <v>283</v>
      </c>
      <c r="C103" s="65"/>
      <c r="D103" s="66"/>
      <c r="E103" s="67"/>
      <c r="F103" s="68"/>
      <c r="G103" s="65"/>
      <c r="H103" s="69"/>
      <c r="I103" s="70"/>
      <c r="J103" s="70"/>
      <c r="K103" s="34" t="s">
        <v>65</v>
      </c>
      <c r="L103" s="77">
        <v>103</v>
      </c>
      <c r="M103" s="77"/>
      <c r="N103" s="72"/>
      <c r="O103" s="79" t="s">
        <v>178</v>
      </c>
      <c r="P103" s="81">
        <v>43659.18306712963</v>
      </c>
      <c r="Q103" s="79" t="s">
        <v>643</v>
      </c>
      <c r="R103" s="79"/>
      <c r="S103" s="79"/>
      <c r="T103" s="79" t="s">
        <v>1048</v>
      </c>
      <c r="U103" s="79"/>
      <c r="V103" s="82" t="s">
        <v>1227</v>
      </c>
      <c r="W103" s="81">
        <v>43659.18306712963</v>
      </c>
      <c r="X103" s="85">
        <v>43659</v>
      </c>
      <c r="Y103" s="87" t="s">
        <v>1512</v>
      </c>
      <c r="Z103" s="82" t="s">
        <v>2030</v>
      </c>
      <c r="AA103" s="79"/>
      <c r="AB103" s="79"/>
      <c r="AC103" s="87" t="s">
        <v>2547</v>
      </c>
      <c r="AD103" s="79"/>
      <c r="AE103" s="79" t="b">
        <v>0</v>
      </c>
      <c r="AF103" s="79">
        <v>1</v>
      </c>
      <c r="AG103" s="87" t="s">
        <v>2991</v>
      </c>
      <c r="AH103" s="79" t="b">
        <v>0</v>
      </c>
      <c r="AI103" s="79" t="s">
        <v>3019</v>
      </c>
      <c r="AJ103" s="79"/>
      <c r="AK103" s="87" t="s">
        <v>2991</v>
      </c>
      <c r="AL103" s="79" t="b">
        <v>0</v>
      </c>
      <c r="AM103" s="79">
        <v>0</v>
      </c>
      <c r="AN103" s="87" t="s">
        <v>2991</v>
      </c>
      <c r="AO103" s="79" t="s">
        <v>3037</v>
      </c>
      <c r="AP103" s="79" t="b">
        <v>0</v>
      </c>
      <c r="AQ103" s="87" t="s">
        <v>2547</v>
      </c>
      <c r="AR103" s="79" t="s">
        <v>178</v>
      </c>
      <c r="AS103" s="79">
        <v>0</v>
      </c>
      <c r="AT103" s="79">
        <v>0</v>
      </c>
      <c r="AU103" s="79" t="s">
        <v>3052</v>
      </c>
      <c r="AV103" s="79" t="s">
        <v>3069</v>
      </c>
      <c r="AW103" s="79" t="s">
        <v>3074</v>
      </c>
      <c r="AX103" s="79" t="s">
        <v>3081</v>
      </c>
      <c r="AY103" s="79" t="s">
        <v>3100</v>
      </c>
      <c r="AZ103" s="79" t="s">
        <v>3119</v>
      </c>
      <c r="BA103" s="79" t="s">
        <v>3136</v>
      </c>
      <c r="BB103" s="82" t="s">
        <v>3140</v>
      </c>
      <c r="BC103" s="78" t="str">
        <f>REPLACE(INDEX(GroupVertices[Group],MATCH(Edges[[#This Row],[Vertex 1]],GroupVertices[Vertex],0)),1,1,"")</f>
        <v>1</v>
      </c>
      <c r="BD103" s="78" t="str">
        <f>REPLACE(INDEX(GroupVertices[Group],MATCH(Edges[[#This Row],[Vertex 2]],GroupVertices[Vertex],0)),1,1,"")</f>
        <v>1</v>
      </c>
    </row>
    <row r="104" spans="1:56" ht="15">
      <c r="A104" s="64" t="s">
        <v>283</v>
      </c>
      <c r="B104" s="64" t="s">
        <v>483</v>
      </c>
      <c r="C104" s="65"/>
      <c r="D104" s="66"/>
      <c r="E104" s="67"/>
      <c r="F104" s="68"/>
      <c r="G104" s="65"/>
      <c r="H104" s="69"/>
      <c r="I104" s="70"/>
      <c r="J104" s="70"/>
      <c r="K104" s="34" t="s">
        <v>65</v>
      </c>
      <c r="L104" s="77">
        <v>104</v>
      </c>
      <c r="M104" s="77"/>
      <c r="N104" s="72"/>
      <c r="O104" s="79" t="s">
        <v>562</v>
      </c>
      <c r="P104" s="81">
        <v>43659.270844907405</v>
      </c>
      <c r="Q104" s="79" t="s">
        <v>644</v>
      </c>
      <c r="R104" s="79"/>
      <c r="S104" s="79"/>
      <c r="T104" s="79" t="s">
        <v>1048</v>
      </c>
      <c r="U104" s="79"/>
      <c r="V104" s="82" t="s">
        <v>1227</v>
      </c>
      <c r="W104" s="81">
        <v>43659.270844907405</v>
      </c>
      <c r="X104" s="85">
        <v>43659</v>
      </c>
      <c r="Y104" s="87" t="s">
        <v>1513</v>
      </c>
      <c r="Z104" s="82" t="s">
        <v>2031</v>
      </c>
      <c r="AA104" s="79"/>
      <c r="AB104" s="79"/>
      <c r="AC104" s="87" t="s">
        <v>2548</v>
      </c>
      <c r="AD104" s="79"/>
      <c r="AE104" s="79" t="b">
        <v>0</v>
      </c>
      <c r="AF104" s="79">
        <v>0</v>
      </c>
      <c r="AG104" s="87" t="s">
        <v>2991</v>
      </c>
      <c r="AH104" s="79" t="b">
        <v>0</v>
      </c>
      <c r="AI104" s="79" t="s">
        <v>3019</v>
      </c>
      <c r="AJ104" s="79"/>
      <c r="AK104" s="87" t="s">
        <v>2991</v>
      </c>
      <c r="AL104" s="79" t="b">
        <v>0</v>
      </c>
      <c r="AM104" s="79">
        <v>2</v>
      </c>
      <c r="AN104" s="87" t="s">
        <v>2924</v>
      </c>
      <c r="AO104" s="79" t="s">
        <v>3037</v>
      </c>
      <c r="AP104" s="79" t="b">
        <v>0</v>
      </c>
      <c r="AQ104" s="87" t="s">
        <v>2924</v>
      </c>
      <c r="AR104" s="79" t="s">
        <v>178</v>
      </c>
      <c r="AS104" s="79">
        <v>0</v>
      </c>
      <c r="AT104" s="79">
        <v>0</v>
      </c>
      <c r="AU104" s="79"/>
      <c r="AV104" s="79"/>
      <c r="AW104" s="79"/>
      <c r="AX104" s="79"/>
      <c r="AY104" s="79"/>
      <c r="AZ104" s="79"/>
      <c r="BA104" s="79"/>
      <c r="BB104" s="79"/>
      <c r="BC104" s="78" t="str">
        <f>REPLACE(INDEX(GroupVertices[Group],MATCH(Edges[[#This Row],[Vertex 1]],GroupVertices[Vertex],0)),1,1,"")</f>
        <v>1</v>
      </c>
      <c r="BD104" s="78" t="str">
        <f>REPLACE(INDEX(GroupVertices[Group],MATCH(Edges[[#This Row],[Vertex 2]],GroupVertices[Vertex],0)),1,1,"")</f>
        <v>3</v>
      </c>
    </row>
    <row r="105" spans="1:56" ht="15">
      <c r="A105" s="64" t="s">
        <v>283</v>
      </c>
      <c r="B105" s="64" t="s">
        <v>500</v>
      </c>
      <c r="C105" s="65"/>
      <c r="D105" s="66"/>
      <c r="E105" s="67"/>
      <c r="F105" s="68"/>
      <c r="G105" s="65"/>
      <c r="H105" s="69"/>
      <c r="I105" s="70"/>
      <c r="J105" s="70"/>
      <c r="K105" s="34" t="s">
        <v>65</v>
      </c>
      <c r="L105" s="77">
        <v>105</v>
      </c>
      <c r="M105" s="77"/>
      <c r="N105" s="72"/>
      <c r="O105" s="79" t="s">
        <v>562</v>
      </c>
      <c r="P105" s="81">
        <v>43659.27116898148</v>
      </c>
      <c r="Q105" s="79" t="s">
        <v>645</v>
      </c>
      <c r="R105" s="79"/>
      <c r="S105" s="79"/>
      <c r="T105" s="79" t="s">
        <v>1052</v>
      </c>
      <c r="U105" s="79"/>
      <c r="V105" s="82" t="s">
        <v>1227</v>
      </c>
      <c r="W105" s="81">
        <v>43659.27116898148</v>
      </c>
      <c r="X105" s="85">
        <v>43659</v>
      </c>
      <c r="Y105" s="87" t="s">
        <v>1514</v>
      </c>
      <c r="Z105" s="82" t="s">
        <v>2032</v>
      </c>
      <c r="AA105" s="79"/>
      <c r="AB105" s="79"/>
      <c r="AC105" s="87" t="s">
        <v>2549</v>
      </c>
      <c r="AD105" s="79"/>
      <c r="AE105" s="79" t="b">
        <v>0</v>
      </c>
      <c r="AF105" s="79">
        <v>0</v>
      </c>
      <c r="AG105" s="87" t="s">
        <v>2991</v>
      </c>
      <c r="AH105" s="79" t="b">
        <v>0</v>
      </c>
      <c r="AI105" s="79" t="s">
        <v>3019</v>
      </c>
      <c r="AJ105" s="79"/>
      <c r="AK105" s="87" t="s">
        <v>2991</v>
      </c>
      <c r="AL105" s="79" t="b">
        <v>0</v>
      </c>
      <c r="AM105" s="79">
        <v>5</v>
      </c>
      <c r="AN105" s="87" t="s">
        <v>2948</v>
      </c>
      <c r="AO105" s="79" t="s">
        <v>3037</v>
      </c>
      <c r="AP105" s="79" t="b">
        <v>0</v>
      </c>
      <c r="AQ105" s="87" t="s">
        <v>2948</v>
      </c>
      <c r="AR105" s="79" t="s">
        <v>178</v>
      </c>
      <c r="AS105" s="79">
        <v>0</v>
      </c>
      <c r="AT105" s="79">
        <v>0</v>
      </c>
      <c r="AU105" s="79"/>
      <c r="AV105" s="79"/>
      <c r="AW105" s="79"/>
      <c r="AX105" s="79"/>
      <c r="AY105" s="79"/>
      <c r="AZ105" s="79"/>
      <c r="BA105" s="79"/>
      <c r="BB105" s="79"/>
      <c r="BC105" s="78" t="str">
        <f>REPLACE(INDEX(GroupVertices[Group],MATCH(Edges[[#This Row],[Vertex 1]],GroupVertices[Vertex],0)),1,1,"")</f>
        <v>1</v>
      </c>
      <c r="BD105" s="78" t="str">
        <f>REPLACE(INDEX(GroupVertices[Group],MATCH(Edges[[#This Row],[Vertex 2]],GroupVertices[Vertex],0)),1,1,"")</f>
        <v>5</v>
      </c>
    </row>
    <row r="106" spans="1:56" ht="15">
      <c r="A106" s="64" t="s">
        <v>283</v>
      </c>
      <c r="B106" s="64" t="s">
        <v>321</v>
      </c>
      <c r="C106" s="65"/>
      <c r="D106" s="66"/>
      <c r="E106" s="67"/>
      <c r="F106" s="68"/>
      <c r="G106" s="65"/>
      <c r="H106" s="69"/>
      <c r="I106" s="70"/>
      <c r="J106" s="70"/>
      <c r="K106" s="34" t="s">
        <v>65</v>
      </c>
      <c r="L106" s="77">
        <v>106</v>
      </c>
      <c r="M106" s="77"/>
      <c r="N106" s="72"/>
      <c r="O106" s="79" t="s">
        <v>562</v>
      </c>
      <c r="P106" s="81">
        <v>43659.27133101852</v>
      </c>
      <c r="Q106" s="79" t="s">
        <v>646</v>
      </c>
      <c r="R106" s="79"/>
      <c r="S106" s="79"/>
      <c r="T106" s="79" t="s">
        <v>1048</v>
      </c>
      <c r="U106" s="79"/>
      <c r="V106" s="82" t="s">
        <v>1227</v>
      </c>
      <c r="W106" s="81">
        <v>43659.27133101852</v>
      </c>
      <c r="X106" s="85">
        <v>43659</v>
      </c>
      <c r="Y106" s="87" t="s">
        <v>1515</v>
      </c>
      <c r="Z106" s="82" t="s">
        <v>2033</v>
      </c>
      <c r="AA106" s="79"/>
      <c r="AB106" s="79"/>
      <c r="AC106" s="87" t="s">
        <v>2550</v>
      </c>
      <c r="AD106" s="79"/>
      <c r="AE106" s="79" t="b">
        <v>0</v>
      </c>
      <c r="AF106" s="79">
        <v>0</v>
      </c>
      <c r="AG106" s="87" t="s">
        <v>2991</v>
      </c>
      <c r="AH106" s="79" t="b">
        <v>0</v>
      </c>
      <c r="AI106" s="79" t="s">
        <v>3019</v>
      </c>
      <c r="AJ106" s="79"/>
      <c r="AK106" s="87" t="s">
        <v>2991</v>
      </c>
      <c r="AL106" s="79" t="b">
        <v>0</v>
      </c>
      <c r="AM106" s="79">
        <v>3</v>
      </c>
      <c r="AN106" s="87" t="s">
        <v>2621</v>
      </c>
      <c r="AO106" s="79" t="s">
        <v>3037</v>
      </c>
      <c r="AP106" s="79" t="b">
        <v>0</v>
      </c>
      <c r="AQ106" s="87" t="s">
        <v>2621</v>
      </c>
      <c r="AR106" s="79" t="s">
        <v>178</v>
      </c>
      <c r="AS106" s="79">
        <v>0</v>
      </c>
      <c r="AT106" s="79">
        <v>0</v>
      </c>
      <c r="AU106" s="79"/>
      <c r="AV106" s="79"/>
      <c r="AW106" s="79"/>
      <c r="AX106" s="79"/>
      <c r="AY106" s="79"/>
      <c r="AZ106" s="79"/>
      <c r="BA106" s="79"/>
      <c r="BB106" s="79"/>
      <c r="BC106" s="78" t="str">
        <f>REPLACE(INDEX(GroupVertices[Group],MATCH(Edges[[#This Row],[Vertex 1]],GroupVertices[Vertex],0)),1,1,"")</f>
        <v>1</v>
      </c>
      <c r="BD106" s="78" t="str">
        <f>REPLACE(INDEX(GroupVertices[Group],MATCH(Edges[[#This Row],[Vertex 2]],GroupVertices[Vertex],0)),1,1,"")</f>
        <v>1</v>
      </c>
    </row>
    <row r="107" spans="1:56" ht="15">
      <c r="A107" s="64" t="s">
        <v>283</v>
      </c>
      <c r="B107" s="64" t="s">
        <v>522</v>
      </c>
      <c r="C107" s="65"/>
      <c r="D107" s="66"/>
      <c r="E107" s="67"/>
      <c r="F107" s="68"/>
      <c r="G107" s="65"/>
      <c r="H107" s="69"/>
      <c r="I107" s="70"/>
      <c r="J107" s="70"/>
      <c r="K107" s="34" t="s">
        <v>65</v>
      </c>
      <c r="L107" s="77">
        <v>107</v>
      </c>
      <c r="M107" s="77"/>
      <c r="N107" s="72"/>
      <c r="O107" s="79" t="s">
        <v>561</v>
      </c>
      <c r="P107" s="81">
        <v>43659.27133101852</v>
      </c>
      <c r="Q107" s="79" t="s">
        <v>646</v>
      </c>
      <c r="R107" s="79"/>
      <c r="S107" s="79"/>
      <c r="T107" s="79" t="s">
        <v>1048</v>
      </c>
      <c r="U107" s="79"/>
      <c r="V107" s="82" t="s">
        <v>1227</v>
      </c>
      <c r="W107" s="81">
        <v>43659.27133101852</v>
      </c>
      <c r="X107" s="85">
        <v>43659</v>
      </c>
      <c r="Y107" s="87" t="s">
        <v>1515</v>
      </c>
      <c r="Z107" s="82" t="s">
        <v>2033</v>
      </c>
      <c r="AA107" s="79"/>
      <c r="AB107" s="79"/>
      <c r="AC107" s="87" t="s">
        <v>2550</v>
      </c>
      <c r="AD107" s="79"/>
      <c r="AE107" s="79" t="b">
        <v>0</v>
      </c>
      <c r="AF107" s="79">
        <v>0</v>
      </c>
      <c r="AG107" s="87" t="s">
        <v>2991</v>
      </c>
      <c r="AH107" s="79" t="b">
        <v>0</v>
      </c>
      <c r="AI107" s="79" t="s">
        <v>3019</v>
      </c>
      <c r="AJ107" s="79"/>
      <c r="AK107" s="87" t="s">
        <v>2991</v>
      </c>
      <c r="AL107" s="79" t="b">
        <v>0</v>
      </c>
      <c r="AM107" s="79">
        <v>3</v>
      </c>
      <c r="AN107" s="87" t="s">
        <v>2621</v>
      </c>
      <c r="AO107" s="79" t="s">
        <v>3037</v>
      </c>
      <c r="AP107" s="79" t="b">
        <v>0</v>
      </c>
      <c r="AQ107" s="87" t="s">
        <v>2621</v>
      </c>
      <c r="AR107" s="79" t="s">
        <v>178</v>
      </c>
      <c r="AS107" s="79">
        <v>0</v>
      </c>
      <c r="AT107" s="79">
        <v>0</v>
      </c>
      <c r="AU107" s="79"/>
      <c r="AV107" s="79"/>
      <c r="AW107" s="79"/>
      <c r="AX107" s="79"/>
      <c r="AY107" s="79"/>
      <c r="AZ107" s="79"/>
      <c r="BA107" s="79"/>
      <c r="BB107" s="79"/>
      <c r="BC107" s="78" t="str">
        <f>REPLACE(INDEX(GroupVertices[Group],MATCH(Edges[[#This Row],[Vertex 1]],GroupVertices[Vertex],0)),1,1,"")</f>
        <v>1</v>
      </c>
      <c r="BD107" s="78" t="str">
        <f>REPLACE(INDEX(GroupVertices[Group],MATCH(Edges[[#This Row],[Vertex 2]],GroupVertices[Vertex],0)),1,1,"")</f>
        <v>1</v>
      </c>
    </row>
    <row r="108" spans="1:56" ht="15">
      <c r="A108" s="64" t="s">
        <v>283</v>
      </c>
      <c r="B108" s="64" t="s">
        <v>283</v>
      </c>
      <c r="C108" s="65"/>
      <c r="D108" s="66"/>
      <c r="E108" s="67"/>
      <c r="F108" s="68"/>
      <c r="G108" s="65"/>
      <c r="H108" s="69"/>
      <c r="I108" s="70"/>
      <c r="J108" s="70"/>
      <c r="K108" s="34" t="s">
        <v>65</v>
      </c>
      <c r="L108" s="77">
        <v>108</v>
      </c>
      <c r="M108" s="77"/>
      <c r="N108" s="72"/>
      <c r="O108" s="79" t="s">
        <v>178</v>
      </c>
      <c r="P108" s="81">
        <v>43659.27230324074</v>
      </c>
      <c r="Q108" s="79" t="s">
        <v>647</v>
      </c>
      <c r="R108" s="79"/>
      <c r="S108" s="79"/>
      <c r="T108" s="79" t="s">
        <v>1048</v>
      </c>
      <c r="U108" s="79"/>
      <c r="V108" s="82" t="s">
        <v>1227</v>
      </c>
      <c r="W108" s="81">
        <v>43659.27230324074</v>
      </c>
      <c r="X108" s="85">
        <v>43659</v>
      </c>
      <c r="Y108" s="87" t="s">
        <v>1516</v>
      </c>
      <c r="Z108" s="82" t="s">
        <v>2034</v>
      </c>
      <c r="AA108" s="79"/>
      <c r="AB108" s="79"/>
      <c r="AC108" s="87" t="s">
        <v>2551</v>
      </c>
      <c r="AD108" s="79"/>
      <c r="AE108" s="79" t="b">
        <v>0</v>
      </c>
      <c r="AF108" s="79">
        <v>0</v>
      </c>
      <c r="AG108" s="87" t="s">
        <v>2991</v>
      </c>
      <c r="AH108" s="79" t="b">
        <v>0</v>
      </c>
      <c r="AI108" s="79" t="s">
        <v>3019</v>
      </c>
      <c r="AJ108" s="79"/>
      <c r="AK108" s="87" t="s">
        <v>2991</v>
      </c>
      <c r="AL108" s="79" t="b">
        <v>0</v>
      </c>
      <c r="AM108" s="79">
        <v>0</v>
      </c>
      <c r="AN108" s="87" t="s">
        <v>2991</v>
      </c>
      <c r="AO108" s="79" t="s">
        <v>3037</v>
      </c>
      <c r="AP108" s="79" t="b">
        <v>0</v>
      </c>
      <c r="AQ108" s="87" t="s">
        <v>2551</v>
      </c>
      <c r="AR108" s="79" t="s">
        <v>178</v>
      </c>
      <c r="AS108" s="79">
        <v>0</v>
      </c>
      <c r="AT108" s="79">
        <v>0</v>
      </c>
      <c r="AU108" s="79" t="s">
        <v>3052</v>
      </c>
      <c r="AV108" s="79" t="s">
        <v>3069</v>
      </c>
      <c r="AW108" s="79" t="s">
        <v>3074</v>
      </c>
      <c r="AX108" s="79" t="s">
        <v>3081</v>
      </c>
      <c r="AY108" s="79" t="s">
        <v>3100</v>
      </c>
      <c r="AZ108" s="79" t="s">
        <v>3119</v>
      </c>
      <c r="BA108" s="79" t="s">
        <v>3136</v>
      </c>
      <c r="BB108" s="82" t="s">
        <v>3140</v>
      </c>
      <c r="BC108" s="78" t="str">
        <f>REPLACE(INDEX(GroupVertices[Group],MATCH(Edges[[#This Row],[Vertex 1]],GroupVertices[Vertex],0)),1,1,"")</f>
        <v>1</v>
      </c>
      <c r="BD108" s="78" t="str">
        <f>REPLACE(INDEX(GroupVertices[Group],MATCH(Edges[[#This Row],[Vertex 2]],GroupVertices[Vertex],0)),1,1,"")</f>
        <v>1</v>
      </c>
    </row>
    <row r="109" spans="1:56" ht="15">
      <c r="A109" s="64" t="s">
        <v>284</v>
      </c>
      <c r="B109" s="64" t="s">
        <v>533</v>
      </c>
      <c r="C109" s="65"/>
      <c r="D109" s="66"/>
      <c r="E109" s="67"/>
      <c r="F109" s="68"/>
      <c r="G109" s="65"/>
      <c r="H109" s="69"/>
      <c r="I109" s="70"/>
      <c r="J109" s="70"/>
      <c r="K109" s="34" t="s">
        <v>65</v>
      </c>
      <c r="L109" s="77">
        <v>109</v>
      </c>
      <c r="M109" s="77"/>
      <c r="N109" s="72"/>
      <c r="O109" s="79" t="s">
        <v>560</v>
      </c>
      <c r="P109" s="81">
        <v>43658.42685185185</v>
      </c>
      <c r="Q109" s="79" t="s">
        <v>648</v>
      </c>
      <c r="R109" s="79"/>
      <c r="S109" s="79"/>
      <c r="T109" s="79" t="s">
        <v>1048</v>
      </c>
      <c r="U109" s="79"/>
      <c r="V109" s="82" t="s">
        <v>1228</v>
      </c>
      <c r="W109" s="81">
        <v>43658.42685185185</v>
      </c>
      <c r="X109" s="85">
        <v>43658</v>
      </c>
      <c r="Y109" s="87" t="s">
        <v>1517</v>
      </c>
      <c r="Z109" s="82" t="s">
        <v>2035</v>
      </c>
      <c r="AA109" s="79"/>
      <c r="AB109" s="79"/>
      <c r="AC109" s="87" t="s">
        <v>2552</v>
      </c>
      <c r="AD109" s="79"/>
      <c r="AE109" s="79" t="b">
        <v>0</v>
      </c>
      <c r="AF109" s="79">
        <v>0</v>
      </c>
      <c r="AG109" s="87" t="s">
        <v>3000</v>
      </c>
      <c r="AH109" s="79" t="b">
        <v>0</v>
      </c>
      <c r="AI109" s="79" t="s">
        <v>3019</v>
      </c>
      <c r="AJ109" s="79"/>
      <c r="AK109" s="87" t="s">
        <v>2991</v>
      </c>
      <c r="AL109" s="79" t="b">
        <v>0</v>
      </c>
      <c r="AM109" s="79">
        <v>0</v>
      </c>
      <c r="AN109" s="87" t="s">
        <v>2991</v>
      </c>
      <c r="AO109" s="79" t="s">
        <v>3036</v>
      </c>
      <c r="AP109" s="79" t="b">
        <v>0</v>
      </c>
      <c r="AQ109" s="87" t="s">
        <v>2552</v>
      </c>
      <c r="AR109" s="79" t="s">
        <v>178</v>
      </c>
      <c r="AS109" s="79">
        <v>0</v>
      </c>
      <c r="AT109" s="79">
        <v>0</v>
      </c>
      <c r="AU109" s="79"/>
      <c r="AV109" s="79"/>
      <c r="AW109" s="79"/>
      <c r="AX109" s="79"/>
      <c r="AY109" s="79"/>
      <c r="AZ109" s="79"/>
      <c r="BA109" s="79"/>
      <c r="BB109" s="79"/>
      <c r="BC109" s="78" t="str">
        <f>REPLACE(INDEX(GroupVertices[Group],MATCH(Edges[[#This Row],[Vertex 1]],GroupVertices[Vertex],0)),1,1,"")</f>
        <v>31</v>
      </c>
      <c r="BD109" s="78" t="str">
        <f>REPLACE(INDEX(GroupVertices[Group],MATCH(Edges[[#This Row],[Vertex 2]],GroupVertices[Vertex],0)),1,1,"")</f>
        <v>31</v>
      </c>
    </row>
    <row r="110" spans="1:56" ht="15">
      <c r="A110" s="64" t="s">
        <v>284</v>
      </c>
      <c r="B110" s="64" t="s">
        <v>284</v>
      </c>
      <c r="C110" s="65"/>
      <c r="D110" s="66"/>
      <c r="E110" s="67"/>
      <c r="F110" s="68"/>
      <c r="G110" s="65"/>
      <c r="H110" s="69"/>
      <c r="I110" s="70"/>
      <c r="J110" s="70"/>
      <c r="K110" s="34" t="s">
        <v>65</v>
      </c>
      <c r="L110" s="77">
        <v>110</v>
      </c>
      <c r="M110" s="77"/>
      <c r="N110" s="72"/>
      <c r="O110" s="79" t="s">
        <v>178</v>
      </c>
      <c r="P110" s="81">
        <v>43659.27918981481</v>
      </c>
      <c r="Q110" s="79" t="s">
        <v>649</v>
      </c>
      <c r="R110" s="79"/>
      <c r="S110" s="79"/>
      <c r="T110" s="79" t="s">
        <v>1048</v>
      </c>
      <c r="U110" s="79"/>
      <c r="V110" s="82" t="s">
        <v>1228</v>
      </c>
      <c r="W110" s="81">
        <v>43659.27918981481</v>
      </c>
      <c r="X110" s="85">
        <v>43659</v>
      </c>
      <c r="Y110" s="87" t="s">
        <v>1518</v>
      </c>
      <c r="Z110" s="82" t="s">
        <v>2036</v>
      </c>
      <c r="AA110" s="79"/>
      <c r="AB110" s="79"/>
      <c r="AC110" s="87" t="s">
        <v>2553</v>
      </c>
      <c r="AD110" s="79"/>
      <c r="AE110" s="79" t="b">
        <v>0</v>
      </c>
      <c r="AF110" s="79">
        <v>2</v>
      </c>
      <c r="AG110" s="87" t="s">
        <v>2991</v>
      </c>
      <c r="AH110" s="79" t="b">
        <v>0</v>
      </c>
      <c r="AI110" s="79" t="s">
        <v>3019</v>
      </c>
      <c r="AJ110" s="79"/>
      <c r="AK110" s="87" t="s">
        <v>2991</v>
      </c>
      <c r="AL110" s="79" t="b">
        <v>0</v>
      </c>
      <c r="AM110" s="79">
        <v>0</v>
      </c>
      <c r="AN110" s="87" t="s">
        <v>2991</v>
      </c>
      <c r="AO110" s="79" t="s">
        <v>3036</v>
      </c>
      <c r="AP110" s="79" t="b">
        <v>0</v>
      </c>
      <c r="AQ110" s="87" t="s">
        <v>2553</v>
      </c>
      <c r="AR110" s="79" t="s">
        <v>178</v>
      </c>
      <c r="AS110" s="79">
        <v>0</v>
      </c>
      <c r="AT110" s="79">
        <v>0</v>
      </c>
      <c r="AU110" s="79"/>
      <c r="AV110" s="79"/>
      <c r="AW110" s="79"/>
      <c r="AX110" s="79"/>
      <c r="AY110" s="79"/>
      <c r="AZ110" s="79"/>
      <c r="BA110" s="79"/>
      <c r="BB110" s="79"/>
      <c r="BC110" s="78" t="str">
        <f>REPLACE(INDEX(GroupVertices[Group],MATCH(Edges[[#This Row],[Vertex 1]],GroupVertices[Vertex],0)),1,1,"")</f>
        <v>31</v>
      </c>
      <c r="BD110" s="78" t="str">
        <f>REPLACE(INDEX(GroupVertices[Group],MATCH(Edges[[#This Row],[Vertex 2]],GroupVertices[Vertex],0)),1,1,"")</f>
        <v>31</v>
      </c>
    </row>
    <row r="111" spans="1:56" ht="15">
      <c r="A111" s="64" t="s">
        <v>285</v>
      </c>
      <c r="B111" s="64" t="s">
        <v>285</v>
      </c>
      <c r="C111" s="65"/>
      <c r="D111" s="66"/>
      <c r="E111" s="67"/>
      <c r="F111" s="68"/>
      <c r="G111" s="65"/>
      <c r="H111" s="69"/>
      <c r="I111" s="70"/>
      <c r="J111" s="70"/>
      <c r="K111" s="34" t="s">
        <v>65</v>
      </c>
      <c r="L111" s="77">
        <v>111</v>
      </c>
      <c r="M111" s="77"/>
      <c r="N111" s="72"/>
      <c r="O111" s="79" t="s">
        <v>178</v>
      </c>
      <c r="P111" s="81">
        <v>43659.19747685185</v>
      </c>
      <c r="Q111" s="79" t="s">
        <v>650</v>
      </c>
      <c r="R111" s="79"/>
      <c r="S111" s="79"/>
      <c r="T111" s="79" t="s">
        <v>1048</v>
      </c>
      <c r="U111" s="79"/>
      <c r="V111" s="82" t="s">
        <v>1229</v>
      </c>
      <c r="W111" s="81">
        <v>43659.19747685185</v>
      </c>
      <c r="X111" s="85">
        <v>43659</v>
      </c>
      <c r="Y111" s="87" t="s">
        <v>1519</v>
      </c>
      <c r="Z111" s="82" t="s">
        <v>2037</v>
      </c>
      <c r="AA111" s="79"/>
      <c r="AB111" s="79"/>
      <c r="AC111" s="87" t="s">
        <v>2554</v>
      </c>
      <c r="AD111" s="79"/>
      <c r="AE111" s="79" t="b">
        <v>0</v>
      </c>
      <c r="AF111" s="79">
        <v>3</v>
      </c>
      <c r="AG111" s="87" t="s">
        <v>2991</v>
      </c>
      <c r="AH111" s="79" t="b">
        <v>0</v>
      </c>
      <c r="AI111" s="79" t="s">
        <v>3019</v>
      </c>
      <c r="AJ111" s="79"/>
      <c r="AK111" s="87" t="s">
        <v>2991</v>
      </c>
      <c r="AL111" s="79" t="b">
        <v>0</v>
      </c>
      <c r="AM111" s="79">
        <v>0</v>
      </c>
      <c r="AN111" s="87" t="s">
        <v>2991</v>
      </c>
      <c r="AO111" s="79" t="s">
        <v>3036</v>
      </c>
      <c r="AP111" s="79" t="b">
        <v>0</v>
      </c>
      <c r="AQ111" s="87" t="s">
        <v>2554</v>
      </c>
      <c r="AR111" s="79" t="s">
        <v>178</v>
      </c>
      <c r="AS111" s="79">
        <v>0</v>
      </c>
      <c r="AT111" s="79">
        <v>0</v>
      </c>
      <c r="AU111" s="79"/>
      <c r="AV111" s="79"/>
      <c r="AW111" s="79"/>
      <c r="AX111" s="79"/>
      <c r="AY111" s="79"/>
      <c r="AZ111" s="79"/>
      <c r="BA111" s="79"/>
      <c r="BB111" s="79"/>
      <c r="BC111" s="78" t="str">
        <f>REPLACE(INDEX(GroupVertices[Group],MATCH(Edges[[#This Row],[Vertex 1]],GroupVertices[Vertex],0)),1,1,"")</f>
        <v>8</v>
      </c>
      <c r="BD111" s="78" t="str">
        <f>REPLACE(INDEX(GroupVertices[Group],MATCH(Edges[[#This Row],[Vertex 2]],GroupVertices[Vertex],0)),1,1,"")</f>
        <v>8</v>
      </c>
    </row>
    <row r="112" spans="1:56" ht="15">
      <c r="A112" s="64" t="s">
        <v>285</v>
      </c>
      <c r="B112" s="64" t="s">
        <v>471</v>
      </c>
      <c r="C112" s="65"/>
      <c r="D112" s="66"/>
      <c r="E112" s="67"/>
      <c r="F112" s="68"/>
      <c r="G112" s="65"/>
      <c r="H112" s="69"/>
      <c r="I112" s="70"/>
      <c r="J112" s="70"/>
      <c r="K112" s="34" t="s">
        <v>65</v>
      </c>
      <c r="L112" s="77">
        <v>112</v>
      </c>
      <c r="M112" s="77"/>
      <c r="N112" s="72"/>
      <c r="O112" s="79" t="s">
        <v>562</v>
      </c>
      <c r="P112" s="81">
        <v>43659.293599537035</v>
      </c>
      <c r="Q112" s="79" t="s">
        <v>651</v>
      </c>
      <c r="R112" s="79"/>
      <c r="S112" s="79"/>
      <c r="T112" s="79" t="s">
        <v>1048</v>
      </c>
      <c r="U112" s="79"/>
      <c r="V112" s="82" t="s">
        <v>1229</v>
      </c>
      <c r="W112" s="81">
        <v>43659.293599537035</v>
      </c>
      <c r="X112" s="85">
        <v>43659</v>
      </c>
      <c r="Y112" s="87" t="s">
        <v>1520</v>
      </c>
      <c r="Z112" s="82" t="s">
        <v>2038</v>
      </c>
      <c r="AA112" s="79"/>
      <c r="AB112" s="79"/>
      <c r="AC112" s="87" t="s">
        <v>2555</v>
      </c>
      <c r="AD112" s="79"/>
      <c r="AE112" s="79" t="b">
        <v>0</v>
      </c>
      <c r="AF112" s="79">
        <v>0</v>
      </c>
      <c r="AG112" s="87" t="s">
        <v>2991</v>
      </c>
      <c r="AH112" s="79" t="b">
        <v>0</v>
      </c>
      <c r="AI112" s="79" t="s">
        <v>3019</v>
      </c>
      <c r="AJ112" s="79"/>
      <c r="AK112" s="87" t="s">
        <v>2991</v>
      </c>
      <c r="AL112" s="79" t="b">
        <v>0</v>
      </c>
      <c r="AM112" s="79">
        <v>9</v>
      </c>
      <c r="AN112" s="87" t="s">
        <v>2869</v>
      </c>
      <c r="AO112" s="79" t="s">
        <v>3036</v>
      </c>
      <c r="AP112" s="79" t="b">
        <v>0</v>
      </c>
      <c r="AQ112" s="87" t="s">
        <v>2869</v>
      </c>
      <c r="AR112" s="79" t="s">
        <v>178</v>
      </c>
      <c r="AS112" s="79">
        <v>0</v>
      </c>
      <c r="AT112" s="79">
        <v>0</v>
      </c>
      <c r="AU112" s="79"/>
      <c r="AV112" s="79"/>
      <c r="AW112" s="79"/>
      <c r="AX112" s="79"/>
      <c r="AY112" s="79"/>
      <c r="AZ112" s="79"/>
      <c r="BA112" s="79"/>
      <c r="BB112" s="79"/>
      <c r="BC112" s="78" t="str">
        <f>REPLACE(INDEX(GroupVertices[Group],MATCH(Edges[[#This Row],[Vertex 1]],GroupVertices[Vertex],0)),1,1,"")</f>
        <v>8</v>
      </c>
      <c r="BD112" s="78" t="str">
        <f>REPLACE(INDEX(GroupVertices[Group],MATCH(Edges[[#This Row],[Vertex 2]],GroupVertices[Vertex],0)),1,1,"")</f>
        <v>8</v>
      </c>
    </row>
    <row r="113" spans="1:56" ht="15">
      <c r="A113" s="64" t="s">
        <v>285</v>
      </c>
      <c r="B113" s="64" t="s">
        <v>285</v>
      </c>
      <c r="C113" s="65"/>
      <c r="D113" s="66"/>
      <c r="E113" s="67"/>
      <c r="F113" s="68"/>
      <c r="G113" s="65"/>
      <c r="H113" s="69"/>
      <c r="I113" s="70"/>
      <c r="J113" s="70"/>
      <c r="K113" s="34" t="s">
        <v>65</v>
      </c>
      <c r="L113" s="77">
        <v>113</v>
      </c>
      <c r="M113" s="77"/>
      <c r="N113" s="72"/>
      <c r="O113" s="79" t="s">
        <v>178</v>
      </c>
      <c r="P113" s="81">
        <v>43659.29462962963</v>
      </c>
      <c r="Q113" s="79" t="s">
        <v>652</v>
      </c>
      <c r="R113" s="79"/>
      <c r="S113" s="79"/>
      <c r="T113" s="79" t="s">
        <v>1048</v>
      </c>
      <c r="U113" s="79"/>
      <c r="V113" s="82" t="s">
        <v>1229</v>
      </c>
      <c r="W113" s="81">
        <v>43659.29462962963</v>
      </c>
      <c r="X113" s="85">
        <v>43659</v>
      </c>
      <c r="Y113" s="87" t="s">
        <v>1521</v>
      </c>
      <c r="Z113" s="82" t="s">
        <v>2039</v>
      </c>
      <c r="AA113" s="79"/>
      <c r="AB113" s="79"/>
      <c r="AC113" s="87" t="s">
        <v>2556</v>
      </c>
      <c r="AD113" s="79"/>
      <c r="AE113" s="79" t="b">
        <v>0</v>
      </c>
      <c r="AF113" s="79">
        <v>2</v>
      </c>
      <c r="AG113" s="87" t="s">
        <v>2991</v>
      </c>
      <c r="AH113" s="79" t="b">
        <v>0</v>
      </c>
      <c r="AI113" s="79" t="s">
        <v>3019</v>
      </c>
      <c r="AJ113" s="79"/>
      <c r="AK113" s="87" t="s">
        <v>2991</v>
      </c>
      <c r="AL113" s="79" t="b">
        <v>0</v>
      </c>
      <c r="AM113" s="79">
        <v>0</v>
      </c>
      <c r="AN113" s="87" t="s">
        <v>2991</v>
      </c>
      <c r="AO113" s="79" t="s">
        <v>3036</v>
      </c>
      <c r="AP113" s="79" t="b">
        <v>0</v>
      </c>
      <c r="AQ113" s="87" t="s">
        <v>2556</v>
      </c>
      <c r="AR113" s="79" t="s">
        <v>178</v>
      </c>
      <c r="AS113" s="79">
        <v>0</v>
      </c>
      <c r="AT113" s="79">
        <v>0</v>
      </c>
      <c r="AU113" s="79"/>
      <c r="AV113" s="79"/>
      <c r="AW113" s="79"/>
      <c r="AX113" s="79"/>
      <c r="AY113" s="79"/>
      <c r="AZ113" s="79"/>
      <c r="BA113" s="79"/>
      <c r="BB113" s="79"/>
      <c r="BC113" s="78" t="str">
        <f>REPLACE(INDEX(GroupVertices[Group],MATCH(Edges[[#This Row],[Vertex 1]],GroupVertices[Vertex],0)),1,1,"")</f>
        <v>8</v>
      </c>
      <c r="BD113" s="78" t="str">
        <f>REPLACE(INDEX(GroupVertices[Group],MATCH(Edges[[#This Row],[Vertex 2]],GroupVertices[Vertex],0)),1,1,"")</f>
        <v>8</v>
      </c>
    </row>
    <row r="114" spans="1:56" ht="15">
      <c r="A114" s="64" t="s">
        <v>286</v>
      </c>
      <c r="B114" s="64" t="s">
        <v>387</v>
      </c>
      <c r="C114" s="65"/>
      <c r="D114" s="66"/>
      <c r="E114" s="67"/>
      <c r="F114" s="68"/>
      <c r="G114" s="65"/>
      <c r="H114" s="69"/>
      <c r="I114" s="70"/>
      <c r="J114" s="70"/>
      <c r="K114" s="34" t="s">
        <v>65</v>
      </c>
      <c r="L114" s="77">
        <v>114</v>
      </c>
      <c r="M114" s="77"/>
      <c r="N114" s="72"/>
      <c r="O114" s="79" t="s">
        <v>562</v>
      </c>
      <c r="P114" s="81">
        <v>43659.41611111111</v>
      </c>
      <c r="Q114" s="79" t="s">
        <v>653</v>
      </c>
      <c r="R114" s="79"/>
      <c r="S114" s="79"/>
      <c r="T114" s="79" t="s">
        <v>1062</v>
      </c>
      <c r="U114" s="79"/>
      <c r="V114" s="82" t="s">
        <v>1230</v>
      </c>
      <c r="W114" s="81">
        <v>43659.41611111111</v>
      </c>
      <c r="X114" s="85">
        <v>43659</v>
      </c>
      <c r="Y114" s="87" t="s">
        <v>1522</v>
      </c>
      <c r="Z114" s="82" t="s">
        <v>2040</v>
      </c>
      <c r="AA114" s="79"/>
      <c r="AB114" s="79"/>
      <c r="AC114" s="87" t="s">
        <v>2557</v>
      </c>
      <c r="AD114" s="79"/>
      <c r="AE114" s="79" t="b">
        <v>0</v>
      </c>
      <c r="AF114" s="79">
        <v>0</v>
      </c>
      <c r="AG114" s="87" t="s">
        <v>2991</v>
      </c>
      <c r="AH114" s="79" t="b">
        <v>0</v>
      </c>
      <c r="AI114" s="79" t="s">
        <v>3019</v>
      </c>
      <c r="AJ114" s="79"/>
      <c r="AK114" s="87" t="s">
        <v>2991</v>
      </c>
      <c r="AL114" s="79" t="b">
        <v>0</v>
      </c>
      <c r="AM114" s="79">
        <v>237</v>
      </c>
      <c r="AN114" s="87" t="s">
        <v>2711</v>
      </c>
      <c r="AO114" s="79" t="s">
        <v>3037</v>
      </c>
      <c r="AP114" s="79" t="b">
        <v>0</v>
      </c>
      <c r="AQ114" s="87" t="s">
        <v>2711</v>
      </c>
      <c r="AR114" s="79" t="s">
        <v>178</v>
      </c>
      <c r="AS114" s="79">
        <v>0</v>
      </c>
      <c r="AT114" s="79">
        <v>0</v>
      </c>
      <c r="AU114" s="79"/>
      <c r="AV114" s="79"/>
      <c r="AW114" s="79"/>
      <c r="AX114" s="79"/>
      <c r="AY114" s="79"/>
      <c r="AZ114" s="79"/>
      <c r="BA114" s="79"/>
      <c r="BB114" s="79"/>
      <c r="BC114" s="78" t="str">
        <f>REPLACE(INDEX(GroupVertices[Group],MATCH(Edges[[#This Row],[Vertex 1]],GroupVertices[Vertex],0)),1,1,"")</f>
        <v>9</v>
      </c>
      <c r="BD114" s="78" t="str">
        <f>REPLACE(INDEX(GroupVertices[Group],MATCH(Edges[[#This Row],[Vertex 2]],GroupVertices[Vertex],0)),1,1,"")</f>
        <v>9</v>
      </c>
    </row>
    <row r="115" spans="1:56" ht="15">
      <c r="A115" s="64" t="s">
        <v>286</v>
      </c>
      <c r="B115" s="64" t="s">
        <v>534</v>
      </c>
      <c r="C115" s="65"/>
      <c r="D115" s="66"/>
      <c r="E115" s="67"/>
      <c r="F115" s="68"/>
      <c r="G115" s="65"/>
      <c r="H115" s="69"/>
      <c r="I115" s="70"/>
      <c r="J115" s="70"/>
      <c r="K115" s="34" t="s">
        <v>65</v>
      </c>
      <c r="L115" s="77">
        <v>115</v>
      </c>
      <c r="M115" s="77"/>
      <c r="N115" s="72"/>
      <c r="O115" s="79" t="s">
        <v>561</v>
      </c>
      <c r="P115" s="81">
        <v>43659.41611111111</v>
      </c>
      <c r="Q115" s="79" t="s">
        <v>653</v>
      </c>
      <c r="R115" s="79"/>
      <c r="S115" s="79"/>
      <c r="T115" s="79" t="s">
        <v>1062</v>
      </c>
      <c r="U115" s="79"/>
      <c r="V115" s="82" t="s">
        <v>1230</v>
      </c>
      <c r="W115" s="81">
        <v>43659.41611111111</v>
      </c>
      <c r="X115" s="85">
        <v>43659</v>
      </c>
      <c r="Y115" s="87" t="s">
        <v>1522</v>
      </c>
      <c r="Z115" s="82" t="s">
        <v>2040</v>
      </c>
      <c r="AA115" s="79"/>
      <c r="AB115" s="79"/>
      <c r="AC115" s="87" t="s">
        <v>2557</v>
      </c>
      <c r="AD115" s="79"/>
      <c r="AE115" s="79" t="b">
        <v>0</v>
      </c>
      <c r="AF115" s="79">
        <v>0</v>
      </c>
      <c r="AG115" s="87" t="s">
        <v>2991</v>
      </c>
      <c r="AH115" s="79" t="b">
        <v>0</v>
      </c>
      <c r="AI115" s="79" t="s">
        <v>3019</v>
      </c>
      <c r="AJ115" s="79"/>
      <c r="AK115" s="87" t="s">
        <v>2991</v>
      </c>
      <c r="AL115" s="79" t="b">
        <v>0</v>
      </c>
      <c r="AM115" s="79">
        <v>237</v>
      </c>
      <c r="AN115" s="87" t="s">
        <v>2711</v>
      </c>
      <c r="AO115" s="79" t="s">
        <v>3037</v>
      </c>
      <c r="AP115" s="79" t="b">
        <v>0</v>
      </c>
      <c r="AQ115" s="87" t="s">
        <v>2711</v>
      </c>
      <c r="AR115" s="79" t="s">
        <v>178</v>
      </c>
      <c r="AS115" s="79">
        <v>0</v>
      </c>
      <c r="AT115" s="79">
        <v>0</v>
      </c>
      <c r="AU115" s="79"/>
      <c r="AV115" s="79"/>
      <c r="AW115" s="79"/>
      <c r="AX115" s="79"/>
      <c r="AY115" s="79"/>
      <c r="AZ115" s="79"/>
      <c r="BA115" s="79"/>
      <c r="BB115" s="79"/>
      <c r="BC115" s="78" t="str">
        <f>REPLACE(INDEX(GroupVertices[Group],MATCH(Edges[[#This Row],[Vertex 1]],GroupVertices[Vertex],0)),1,1,"")</f>
        <v>9</v>
      </c>
      <c r="BD115" s="78" t="str">
        <f>REPLACE(INDEX(GroupVertices[Group],MATCH(Edges[[#This Row],[Vertex 2]],GroupVertices[Vertex],0)),1,1,"")</f>
        <v>9</v>
      </c>
    </row>
    <row r="116" spans="1:56" ht="15">
      <c r="A116" s="64" t="s">
        <v>286</v>
      </c>
      <c r="B116" s="64" t="s">
        <v>535</v>
      </c>
      <c r="C116" s="65"/>
      <c r="D116" s="66"/>
      <c r="E116" s="67"/>
      <c r="F116" s="68"/>
      <c r="G116" s="65"/>
      <c r="H116" s="69"/>
      <c r="I116" s="70"/>
      <c r="J116" s="70"/>
      <c r="K116" s="34" t="s">
        <v>65</v>
      </c>
      <c r="L116" s="77">
        <v>116</v>
      </c>
      <c r="M116" s="77"/>
      <c r="N116" s="72"/>
      <c r="O116" s="79" t="s">
        <v>561</v>
      </c>
      <c r="P116" s="81">
        <v>43659.41611111111</v>
      </c>
      <c r="Q116" s="79" t="s">
        <v>653</v>
      </c>
      <c r="R116" s="79"/>
      <c r="S116" s="79"/>
      <c r="T116" s="79" t="s">
        <v>1062</v>
      </c>
      <c r="U116" s="79"/>
      <c r="V116" s="82" t="s">
        <v>1230</v>
      </c>
      <c r="W116" s="81">
        <v>43659.41611111111</v>
      </c>
      <c r="X116" s="85">
        <v>43659</v>
      </c>
      <c r="Y116" s="87" t="s">
        <v>1522</v>
      </c>
      <c r="Z116" s="82" t="s">
        <v>2040</v>
      </c>
      <c r="AA116" s="79"/>
      <c r="AB116" s="79"/>
      <c r="AC116" s="87" t="s">
        <v>2557</v>
      </c>
      <c r="AD116" s="79"/>
      <c r="AE116" s="79" t="b">
        <v>0</v>
      </c>
      <c r="AF116" s="79">
        <v>0</v>
      </c>
      <c r="AG116" s="87" t="s">
        <v>2991</v>
      </c>
      <c r="AH116" s="79" t="b">
        <v>0</v>
      </c>
      <c r="AI116" s="79" t="s">
        <v>3019</v>
      </c>
      <c r="AJ116" s="79"/>
      <c r="AK116" s="87" t="s">
        <v>2991</v>
      </c>
      <c r="AL116" s="79" t="b">
        <v>0</v>
      </c>
      <c r="AM116" s="79">
        <v>237</v>
      </c>
      <c r="AN116" s="87" t="s">
        <v>2711</v>
      </c>
      <c r="AO116" s="79" t="s">
        <v>3037</v>
      </c>
      <c r="AP116" s="79" t="b">
        <v>0</v>
      </c>
      <c r="AQ116" s="87" t="s">
        <v>2711</v>
      </c>
      <c r="AR116" s="79" t="s">
        <v>178</v>
      </c>
      <c r="AS116" s="79">
        <v>0</v>
      </c>
      <c r="AT116" s="79">
        <v>0</v>
      </c>
      <c r="AU116" s="79"/>
      <c r="AV116" s="79"/>
      <c r="AW116" s="79"/>
      <c r="AX116" s="79"/>
      <c r="AY116" s="79"/>
      <c r="AZ116" s="79"/>
      <c r="BA116" s="79"/>
      <c r="BB116" s="79"/>
      <c r="BC116" s="78" t="str">
        <f>REPLACE(INDEX(GroupVertices[Group],MATCH(Edges[[#This Row],[Vertex 1]],GroupVertices[Vertex],0)),1,1,"")</f>
        <v>9</v>
      </c>
      <c r="BD116" s="78" t="str">
        <f>REPLACE(INDEX(GroupVertices[Group],MATCH(Edges[[#This Row],[Vertex 2]],GroupVertices[Vertex],0)),1,1,"")</f>
        <v>9</v>
      </c>
    </row>
    <row r="117" spans="1:56" ht="15">
      <c r="A117" s="64" t="s">
        <v>287</v>
      </c>
      <c r="B117" s="64" t="s">
        <v>522</v>
      </c>
      <c r="C117" s="65"/>
      <c r="D117" s="66"/>
      <c r="E117" s="67"/>
      <c r="F117" s="68"/>
      <c r="G117" s="65"/>
      <c r="H117" s="69"/>
      <c r="I117" s="70"/>
      <c r="J117" s="70"/>
      <c r="K117" s="34" t="s">
        <v>65</v>
      </c>
      <c r="L117" s="77">
        <v>117</v>
      </c>
      <c r="M117" s="77"/>
      <c r="N117" s="72"/>
      <c r="O117" s="79" t="s">
        <v>561</v>
      </c>
      <c r="P117" s="81">
        <v>43659.47318287037</v>
      </c>
      <c r="Q117" s="79" t="s">
        <v>654</v>
      </c>
      <c r="R117" s="79"/>
      <c r="S117" s="79"/>
      <c r="T117" s="79" t="s">
        <v>1048</v>
      </c>
      <c r="U117" s="79"/>
      <c r="V117" s="82" t="s">
        <v>1231</v>
      </c>
      <c r="W117" s="81">
        <v>43659.47318287037</v>
      </c>
      <c r="X117" s="85">
        <v>43659</v>
      </c>
      <c r="Y117" s="87" t="s">
        <v>1523</v>
      </c>
      <c r="Z117" s="82" t="s">
        <v>2041</v>
      </c>
      <c r="AA117" s="79"/>
      <c r="AB117" s="79"/>
      <c r="AC117" s="87" t="s">
        <v>2558</v>
      </c>
      <c r="AD117" s="79"/>
      <c r="AE117" s="79" t="b">
        <v>0</v>
      </c>
      <c r="AF117" s="79">
        <v>3</v>
      </c>
      <c r="AG117" s="87" t="s">
        <v>2991</v>
      </c>
      <c r="AH117" s="79" t="b">
        <v>0</v>
      </c>
      <c r="AI117" s="79" t="s">
        <v>3019</v>
      </c>
      <c r="AJ117" s="79"/>
      <c r="AK117" s="87" t="s">
        <v>2991</v>
      </c>
      <c r="AL117" s="79" t="b">
        <v>0</v>
      </c>
      <c r="AM117" s="79">
        <v>0</v>
      </c>
      <c r="AN117" s="87" t="s">
        <v>2991</v>
      </c>
      <c r="AO117" s="79" t="s">
        <v>3039</v>
      </c>
      <c r="AP117" s="79" t="b">
        <v>0</v>
      </c>
      <c r="AQ117" s="87" t="s">
        <v>2558</v>
      </c>
      <c r="AR117" s="79" t="s">
        <v>178</v>
      </c>
      <c r="AS117" s="79">
        <v>0</v>
      </c>
      <c r="AT117" s="79">
        <v>0</v>
      </c>
      <c r="AU117" s="79"/>
      <c r="AV117" s="79"/>
      <c r="AW117" s="79"/>
      <c r="AX117" s="79"/>
      <c r="AY117" s="79"/>
      <c r="AZ117" s="79"/>
      <c r="BA117" s="79"/>
      <c r="BB117" s="79"/>
      <c r="BC117" s="78" t="str">
        <f>REPLACE(INDEX(GroupVertices[Group],MATCH(Edges[[#This Row],[Vertex 1]],GroupVertices[Vertex],0)),1,1,"")</f>
        <v>7</v>
      </c>
      <c r="BD117" s="78" t="str">
        <f>REPLACE(INDEX(GroupVertices[Group],MATCH(Edges[[#This Row],[Vertex 2]],GroupVertices[Vertex],0)),1,1,"")</f>
        <v>1</v>
      </c>
    </row>
    <row r="118" spans="1:56" ht="15">
      <c r="A118" s="64" t="s">
        <v>287</v>
      </c>
      <c r="B118" s="64" t="s">
        <v>523</v>
      </c>
      <c r="C118" s="65"/>
      <c r="D118" s="66"/>
      <c r="E118" s="67"/>
      <c r="F118" s="68"/>
      <c r="G118" s="65"/>
      <c r="H118" s="69"/>
      <c r="I118" s="70"/>
      <c r="J118" s="70"/>
      <c r="K118" s="34" t="s">
        <v>65</v>
      </c>
      <c r="L118" s="77">
        <v>118</v>
      </c>
      <c r="M118" s="77"/>
      <c r="N118" s="72"/>
      <c r="O118" s="79" t="s">
        <v>561</v>
      </c>
      <c r="P118" s="81">
        <v>43659.47318287037</v>
      </c>
      <c r="Q118" s="79" t="s">
        <v>654</v>
      </c>
      <c r="R118" s="79"/>
      <c r="S118" s="79"/>
      <c r="T118" s="79" t="s">
        <v>1048</v>
      </c>
      <c r="U118" s="79"/>
      <c r="V118" s="82" t="s">
        <v>1231</v>
      </c>
      <c r="W118" s="81">
        <v>43659.47318287037</v>
      </c>
      <c r="X118" s="85">
        <v>43659</v>
      </c>
      <c r="Y118" s="87" t="s">
        <v>1523</v>
      </c>
      <c r="Z118" s="82" t="s">
        <v>2041</v>
      </c>
      <c r="AA118" s="79"/>
      <c r="AB118" s="79"/>
      <c r="AC118" s="87" t="s">
        <v>2558</v>
      </c>
      <c r="AD118" s="79"/>
      <c r="AE118" s="79" t="b">
        <v>0</v>
      </c>
      <c r="AF118" s="79">
        <v>3</v>
      </c>
      <c r="AG118" s="87" t="s">
        <v>2991</v>
      </c>
      <c r="AH118" s="79" t="b">
        <v>0</v>
      </c>
      <c r="AI118" s="79" t="s">
        <v>3019</v>
      </c>
      <c r="AJ118" s="79"/>
      <c r="AK118" s="87" t="s">
        <v>2991</v>
      </c>
      <c r="AL118" s="79" t="b">
        <v>0</v>
      </c>
      <c r="AM118" s="79">
        <v>0</v>
      </c>
      <c r="AN118" s="87" t="s">
        <v>2991</v>
      </c>
      <c r="AO118" s="79" t="s">
        <v>3039</v>
      </c>
      <c r="AP118" s="79" t="b">
        <v>0</v>
      </c>
      <c r="AQ118" s="87" t="s">
        <v>2558</v>
      </c>
      <c r="AR118" s="79" t="s">
        <v>178</v>
      </c>
      <c r="AS118" s="79">
        <v>0</v>
      </c>
      <c r="AT118" s="79">
        <v>0</v>
      </c>
      <c r="AU118" s="79"/>
      <c r="AV118" s="79"/>
      <c r="AW118" s="79"/>
      <c r="AX118" s="79"/>
      <c r="AY118" s="79"/>
      <c r="AZ118" s="79"/>
      <c r="BA118" s="79"/>
      <c r="BB118" s="79"/>
      <c r="BC118" s="78" t="str">
        <f>REPLACE(INDEX(GroupVertices[Group],MATCH(Edges[[#This Row],[Vertex 1]],GroupVertices[Vertex],0)),1,1,"")</f>
        <v>7</v>
      </c>
      <c r="BD118" s="78" t="str">
        <f>REPLACE(INDEX(GroupVertices[Group],MATCH(Edges[[#This Row],[Vertex 2]],GroupVertices[Vertex],0)),1,1,"")</f>
        <v>7</v>
      </c>
    </row>
    <row r="119" spans="1:56" ht="15">
      <c r="A119" s="64" t="s">
        <v>288</v>
      </c>
      <c r="B119" s="64" t="s">
        <v>288</v>
      </c>
      <c r="C119" s="65"/>
      <c r="D119" s="66"/>
      <c r="E119" s="67"/>
      <c r="F119" s="68"/>
      <c r="G119" s="65"/>
      <c r="H119" s="69"/>
      <c r="I119" s="70"/>
      <c r="J119" s="70"/>
      <c r="K119" s="34" t="s">
        <v>65</v>
      </c>
      <c r="L119" s="77">
        <v>119</v>
      </c>
      <c r="M119" s="77"/>
      <c r="N119" s="72"/>
      <c r="O119" s="79" t="s">
        <v>178</v>
      </c>
      <c r="P119" s="81">
        <v>43659.5577662037</v>
      </c>
      <c r="Q119" s="79" t="s">
        <v>655</v>
      </c>
      <c r="R119" s="79"/>
      <c r="S119" s="79"/>
      <c r="T119" s="79" t="s">
        <v>1048</v>
      </c>
      <c r="U119" s="82" t="s">
        <v>1122</v>
      </c>
      <c r="V119" s="82" t="s">
        <v>1122</v>
      </c>
      <c r="W119" s="81">
        <v>43659.5577662037</v>
      </c>
      <c r="X119" s="85">
        <v>43659</v>
      </c>
      <c r="Y119" s="87" t="s">
        <v>1524</v>
      </c>
      <c r="Z119" s="82" t="s">
        <v>2042</v>
      </c>
      <c r="AA119" s="79"/>
      <c r="AB119" s="79"/>
      <c r="AC119" s="87" t="s">
        <v>2559</v>
      </c>
      <c r="AD119" s="79"/>
      <c r="AE119" s="79" t="b">
        <v>0</v>
      </c>
      <c r="AF119" s="79">
        <v>4</v>
      </c>
      <c r="AG119" s="87" t="s">
        <v>2991</v>
      </c>
      <c r="AH119" s="79" t="b">
        <v>0</v>
      </c>
      <c r="AI119" s="79" t="s">
        <v>3019</v>
      </c>
      <c r="AJ119" s="79"/>
      <c r="AK119" s="87" t="s">
        <v>2991</v>
      </c>
      <c r="AL119" s="79" t="b">
        <v>0</v>
      </c>
      <c r="AM119" s="79">
        <v>0</v>
      </c>
      <c r="AN119" s="87" t="s">
        <v>2991</v>
      </c>
      <c r="AO119" s="79" t="s">
        <v>3039</v>
      </c>
      <c r="AP119" s="79" t="b">
        <v>0</v>
      </c>
      <c r="AQ119" s="87" t="s">
        <v>2559</v>
      </c>
      <c r="AR119" s="79" t="s">
        <v>178</v>
      </c>
      <c r="AS119" s="79">
        <v>0</v>
      </c>
      <c r="AT119" s="79">
        <v>0</v>
      </c>
      <c r="AU119" s="79"/>
      <c r="AV119" s="79"/>
      <c r="AW119" s="79"/>
      <c r="AX119" s="79"/>
      <c r="AY119" s="79"/>
      <c r="AZ119" s="79"/>
      <c r="BA119" s="79"/>
      <c r="BB119" s="79"/>
      <c r="BC119" s="78" t="str">
        <f>REPLACE(INDEX(GroupVertices[Group],MATCH(Edges[[#This Row],[Vertex 1]],GroupVertices[Vertex],0)),1,1,"")</f>
        <v>75</v>
      </c>
      <c r="BD119" s="78" t="str">
        <f>REPLACE(INDEX(GroupVertices[Group],MATCH(Edges[[#This Row],[Vertex 2]],GroupVertices[Vertex],0)),1,1,"")</f>
        <v>75</v>
      </c>
    </row>
    <row r="120" spans="1:56" ht="15">
      <c r="A120" s="64" t="s">
        <v>289</v>
      </c>
      <c r="B120" s="64" t="s">
        <v>529</v>
      </c>
      <c r="C120" s="65"/>
      <c r="D120" s="66"/>
      <c r="E120" s="67"/>
      <c r="F120" s="68"/>
      <c r="G120" s="65"/>
      <c r="H120" s="69"/>
      <c r="I120" s="70"/>
      <c r="J120" s="70"/>
      <c r="K120" s="34" t="s">
        <v>65</v>
      </c>
      <c r="L120" s="77">
        <v>120</v>
      </c>
      <c r="M120" s="77"/>
      <c r="N120" s="72"/>
      <c r="O120" s="79" t="s">
        <v>561</v>
      </c>
      <c r="P120" s="81">
        <v>43659.57891203704</v>
      </c>
      <c r="Q120" s="79" t="s">
        <v>656</v>
      </c>
      <c r="R120" s="79"/>
      <c r="S120" s="79"/>
      <c r="T120" s="79" t="s">
        <v>1063</v>
      </c>
      <c r="U120" s="79"/>
      <c r="V120" s="82" t="s">
        <v>1232</v>
      </c>
      <c r="W120" s="81">
        <v>43659.57891203704</v>
      </c>
      <c r="X120" s="85">
        <v>43659</v>
      </c>
      <c r="Y120" s="87" t="s">
        <v>1525</v>
      </c>
      <c r="Z120" s="82" t="s">
        <v>2043</v>
      </c>
      <c r="AA120" s="79"/>
      <c r="AB120" s="79"/>
      <c r="AC120" s="87" t="s">
        <v>2560</v>
      </c>
      <c r="AD120" s="79"/>
      <c r="AE120" s="79" t="b">
        <v>0</v>
      </c>
      <c r="AF120" s="79">
        <v>0</v>
      </c>
      <c r="AG120" s="87" t="s">
        <v>2991</v>
      </c>
      <c r="AH120" s="79" t="b">
        <v>0</v>
      </c>
      <c r="AI120" s="79" t="s">
        <v>3021</v>
      </c>
      <c r="AJ120" s="79"/>
      <c r="AK120" s="87" t="s">
        <v>2991</v>
      </c>
      <c r="AL120" s="79" t="b">
        <v>0</v>
      </c>
      <c r="AM120" s="79">
        <v>0</v>
      </c>
      <c r="AN120" s="87" t="s">
        <v>2991</v>
      </c>
      <c r="AO120" s="79" t="s">
        <v>3038</v>
      </c>
      <c r="AP120" s="79" t="b">
        <v>0</v>
      </c>
      <c r="AQ120" s="87" t="s">
        <v>2560</v>
      </c>
      <c r="AR120" s="79" t="s">
        <v>178</v>
      </c>
      <c r="AS120" s="79">
        <v>0</v>
      </c>
      <c r="AT120" s="79">
        <v>0</v>
      </c>
      <c r="AU120" s="79"/>
      <c r="AV120" s="79"/>
      <c r="AW120" s="79"/>
      <c r="AX120" s="79"/>
      <c r="AY120" s="79"/>
      <c r="AZ120" s="79"/>
      <c r="BA120" s="79"/>
      <c r="BB120" s="79"/>
      <c r="BC120" s="78" t="str">
        <f>REPLACE(INDEX(GroupVertices[Group],MATCH(Edges[[#This Row],[Vertex 1]],GroupVertices[Vertex],0)),1,1,"")</f>
        <v>6</v>
      </c>
      <c r="BD120" s="78" t="str">
        <f>REPLACE(INDEX(GroupVertices[Group],MATCH(Edges[[#This Row],[Vertex 2]],GroupVertices[Vertex],0)),1,1,"")</f>
        <v>6</v>
      </c>
    </row>
    <row r="121" spans="1:56" ht="15">
      <c r="A121" s="64" t="s">
        <v>289</v>
      </c>
      <c r="B121" s="64" t="s">
        <v>530</v>
      </c>
      <c r="C121" s="65"/>
      <c r="D121" s="66"/>
      <c r="E121" s="67"/>
      <c r="F121" s="68"/>
      <c r="G121" s="65"/>
      <c r="H121" s="69"/>
      <c r="I121" s="70"/>
      <c r="J121" s="70"/>
      <c r="K121" s="34" t="s">
        <v>65</v>
      </c>
      <c r="L121" s="77">
        <v>121</v>
      </c>
      <c r="M121" s="77"/>
      <c r="N121" s="72"/>
      <c r="O121" s="79" t="s">
        <v>561</v>
      </c>
      <c r="P121" s="81">
        <v>43659.57891203704</v>
      </c>
      <c r="Q121" s="79" t="s">
        <v>656</v>
      </c>
      <c r="R121" s="79"/>
      <c r="S121" s="79"/>
      <c r="T121" s="79" t="s">
        <v>1063</v>
      </c>
      <c r="U121" s="79"/>
      <c r="V121" s="82" t="s">
        <v>1232</v>
      </c>
      <c r="W121" s="81">
        <v>43659.57891203704</v>
      </c>
      <c r="X121" s="85">
        <v>43659</v>
      </c>
      <c r="Y121" s="87" t="s">
        <v>1525</v>
      </c>
      <c r="Z121" s="82" t="s">
        <v>2043</v>
      </c>
      <c r="AA121" s="79"/>
      <c r="AB121" s="79"/>
      <c r="AC121" s="87" t="s">
        <v>2560</v>
      </c>
      <c r="AD121" s="79"/>
      <c r="AE121" s="79" t="b">
        <v>0</v>
      </c>
      <c r="AF121" s="79">
        <v>0</v>
      </c>
      <c r="AG121" s="87" t="s">
        <v>2991</v>
      </c>
      <c r="AH121" s="79" t="b">
        <v>0</v>
      </c>
      <c r="AI121" s="79" t="s">
        <v>3021</v>
      </c>
      <c r="AJ121" s="79"/>
      <c r="AK121" s="87" t="s">
        <v>2991</v>
      </c>
      <c r="AL121" s="79" t="b">
        <v>0</v>
      </c>
      <c r="AM121" s="79">
        <v>0</v>
      </c>
      <c r="AN121" s="87" t="s">
        <v>2991</v>
      </c>
      <c r="AO121" s="79" t="s">
        <v>3038</v>
      </c>
      <c r="AP121" s="79" t="b">
        <v>0</v>
      </c>
      <c r="AQ121" s="87" t="s">
        <v>2560</v>
      </c>
      <c r="AR121" s="79" t="s">
        <v>178</v>
      </c>
      <c r="AS121" s="79">
        <v>0</v>
      </c>
      <c r="AT121" s="79">
        <v>0</v>
      </c>
      <c r="AU121" s="79"/>
      <c r="AV121" s="79"/>
      <c r="AW121" s="79"/>
      <c r="AX121" s="79"/>
      <c r="AY121" s="79"/>
      <c r="AZ121" s="79"/>
      <c r="BA121" s="79"/>
      <c r="BB121" s="79"/>
      <c r="BC121" s="78" t="str">
        <f>REPLACE(INDEX(GroupVertices[Group],MATCH(Edges[[#This Row],[Vertex 1]],GroupVertices[Vertex],0)),1,1,"")</f>
        <v>6</v>
      </c>
      <c r="BD121" s="78" t="str">
        <f>REPLACE(INDEX(GroupVertices[Group],MATCH(Edges[[#This Row],[Vertex 2]],GroupVertices[Vertex],0)),1,1,"")</f>
        <v>6</v>
      </c>
    </row>
    <row r="122" spans="1:56" ht="15">
      <c r="A122" s="64" t="s">
        <v>290</v>
      </c>
      <c r="B122" s="64" t="s">
        <v>290</v>
      </c>
      <c r="C122" s="65"/>
      <c r="D122" s="66"/>
      <c r="E122" s="67"/>
      <c r="F122" s="68"/>
      <c r="G122" s="65"/>
      <c r="H122" s="69"/>
      <c r="I122" s="70"/>
      <c r="J122" s="70"/>
      <c r="K122" s="34" t="s">
        <v>65</v>
      </c>
      <c r="L122" s="77">
        <v>122</v>
      </c>
      <c r="M122" s="77"/>
      <c r="N122" s="72"/>
      <c r="O122" s="79" t="s">
        <v>178</v>
      </c>
      <c r="P122" s="81">
        <v>43659.58063657407</v>
      </c>
      <c r="Q122" s="79" t="s">
        <v>657</v>
      </c>
      <c r="R122" s="82" t="s">
        <v>1010</v>
      </c>
      <c r="S122" s="79" t="s">
        <v>1037</v>
      </c>
      <c r="T122" s="79" t="s">
        <v>1048</v>
      </c>
      <c r="U122" s="79"/>
      <c r="V122" s="82" t="s">
        <v>1233</v>
      </c>
      <c r="W122" s="81">
        <v>43659.58063657407</v>
      </c>
      <c r="X122" s="85">
        <v>43659</v>
      </c>
      <c r="Y122" s="87" t="s">
        <v>1526</v>
      </c>
      <c r="Z122" s="82" t="s">
        <v>2044</v>
      </c>
      <c r="AA122" s="79"/>
      <c r="AB122" s="79"/>
      <c r="AC122" s="87" t="s">
        <v>2561</v>
      </c>
      <c r="AD122" s="79"/>
      <c r="AE122" s="79" t="b">
        <v>0</v>
      </c>
      <c r="AF122" s="79">
        <v>2</v>
      </c>
      <c r="AG122" s="87" t="s">
        <v>2991</v>
      </c>
      <c r="AH122" s="79" t="b">
        <v>1</v>
      </c>
      <c r="AI122" s="79" t="s">
        <v>3020</v>
      </c>
      <c r="AJ122" s="79"/>
      <c r="AK122" s="87" t="s">
        <v>2672</v>
      </c>
      <c r="AL122" s="79" t="b">
        <v>0</v>
      </c>
      <c r="AM122" s="79">
        <v>0</v>
      </c>
      <c r="AN122" s="87" t="s">
        <v>2991</v>
      </c>
      <c r="AO122" s="79" t="s">
        <v>3036</v>
      </c>
      <c r="AP122" s="79" t="b">
        <v>0</v>
      </c>
      <c r="AQ122" s="87" t="s">
        <v>2561</v>
      </c>
      <c r="AR122" s="79" t="s">
        <v>178</v>
      </c>
      <c r="AS122" s="79">
        <v>0</v>
      </c>
      <c r="AT122" s="79">
        <v>0</v>
      </c>
      <c r="AU122" s="79"/>
      <c r="AV122" s="79"/>
      <c r="AW122" s="79"/>
      <c r="AX122" s="79"/>
      <c r="AY122" s="79"/>
      <c r="AZ122" s="79"/>
      <c r="BA122" s="79"/>
      <c r="BB122" s="79"/>
      <c r="BC122" s="78" t="str">
        <f>REPLACE(INDEX(GroupVertices[Group],MATCH(Edges[[#This Row],[Vertex 1]],GroupVertices[Vertex],0)),1,1,"")</f>
        <v>76</v>
      </c>
      <c r="BD122" s="78" t="str">
        <f>REPLACE(INDEX(GroupVertices[Group],MATCH(Edges[[#This Row],[Vertex 2]],GroupVertices[Vertex],0)),1,1,"")</f>
        <v>76</v>
      </c>
    </row>
    <row r="123" spans="1:56" ht="15">
      <c r="A123" s="64" t="s">
        <v>291</v>
      </c>
      <c r="B123" s="64" t="s">
        <v>291</v>
      </c>
      <c r="C123" s="65"/>
      <c r="D123" s="66"/>
      <c r="E123" s="67"/>
      <c r="F123" s="68"/>
      <c r="G123" s="65"/>
      <c r="H123" s="69"/>
      <c r="I123" s="70"/>
      <c r="J123" s="70"/>
      <c r="K123" s="34" t="s">
        <v>65</v>
      </c>
      <c r="L123" s="77">
        <v>123</v>
      </c>
      <c r="M123" s="77"/>
      <c r="N123" s="72"/>
      <c r="O123" s="79" t="s">
        <v>178</v>
      </c>
      <c r="P123" s="81">
        <v>43659.587013888886</v>
      </c>
      <c r="Q123" s="79" t="s">
        <v>658</v>
      </c>
      <c r="R123" s="79"/>
      <c r="S123" s="79"/>
      <c r="T123" s="79" t="s">
        <v>1048</v>
      </c>
      <c r="U123" s="79"/>
      <c r="V123" s="82" t="s">
        <v>1234</v>
      </c>
      <c r="W123" s="81">
        <v>43659.587013888886</v>
      </c>
      <c r="X123" s="85">
        <v>43659</v>
      </c>
      <c r="Y123" s="87" t="s">
        <v>1527</v>
      </c>
      <c r="Z123" s="82" t="s">
        <v>2045</v>
      </c>
      <c r="AA123" s="79"/>
      <c r="AB123" s="79"/>
      <c r="AC123" s="87" t="s">
        <v>2562</v>
      </c>
      <c r="AD123" s="79"/>
      <c r="AE123" s="79" t="b">
        <v>0</v>
      </c>
      <c r="AF123" s="79">
        <v>0</v>
      </c>
      <c r="AG123" s="87" t="s">
        <v>2991</v>
      </c>
      <c r="AH123" s="79" t="b">
        <v>0</v>
      </c>
      <c r="AI123" s="79" t="s">
        <v>3019</v>
      </c>
      <c r="AJ123" s="79"/>
      <c r="AK123" s="87" t="s">
        <v>2991</v>
      </c>
      <c r="AL123" s="79" t="b">
        <v>0</v>
      </c>
      <c r="AM123" s="79">
        <v>0</v>
      </c>
      <c r="AN123" s="87" t="s">
        <v>2991</v>
      </c>
      <c r="AO123" s="79" t="s">
        <v>3036</v>
      </c>
      <c r="AP123" s="79" t="b">
        <v>0</v>
      </c>
      <c r="AQ123" s="87" t="s">
        <v>2562</v>
      </c>
      <c r="AR123" s="79" t="s">
        <v>178</v>
      </c>
      <c r="AS123" s="79">
        <v>0</v>
      </c>
      <c r="AT123" s="79">
        <v>0</v>
      </c>
      <c r="AU123" s="79"/>
      <c r="AV123" s="79"/>
      <c r="AW123" s="79"/>
      <c r="AX123" s="79"/>
      <c r="AY123" s="79"/>
      <c r="AZ123" s="79"/>
      <c r="BA123" s="79"/>
      <c r="BB123" s="79"/>
      <c r="BC123" s="78" t="str">
        <f>REPLACE(INDEX(GroupVertices[Group],MATCH(Edges[[#This Row],[Vertex 1]],GroupVertices[Vertex],0)),1,1,"")</f>
        <v>77</v>
      </c>
      <c r="BD123" s="78" t="str">
        <f>REPLACE(INDEX(GroupVertices[Group],MATCH(Edges[[#This Row],[Vertex 2]],GroupVertices[Vertex],0)),1,1,"")</f>
        <v>77</v>
      </c>
    </row>
    <row r="124" spans="1:56" ht="15">
      <c r="A124" s="64" t="s">
        <v>292</v>
      </c>
      <c r="B124" s="64" t="s">
        <v>536</v>
      </c>
      <c r="C124" s="65"/>
      <c r="D124" s="66"/>
      <c r="E124" s="67"/>
      <c r="F124" s="68"/>
      <c r="G124" s="65"/>
      <c r="H124" s="69"/>
      <c r="I124" s="70"/>
      <c r="J124" s="70"/>
      <c r="K124" s="34" t="s">
        <v>65</v>
      </c>
      <c r="L124" s="77">
        <v>124</v>
      </c>
      <c r="M124" s="77"/>
      <c r="N124" s="72"/>
      <c r="O124" s="79" t="s">
        <v>561</v>
      </c>
      <c r="P124" s="81">
        <v>43659.61090277778</v>
      </c>
      <c r="Q124" s="79" t="s">
        <v>659</v>
      </c>
      <c r="R124" s="79"/>
      <c r="S124" s="79"/>
      <c r="T124" s="79" t="s">
        <v>1048</v>
      </c>
      <c r="U124" s="82" t="s">
        <v>1123</v>
      </c>
      <c r="V124" s="82" t="s">
        <v>1123</v>
      </c>
      <c r="W124" s="81">
        <v>43659.61090277778</v>
      </c>
      <c r="X124" s="85">
        <v>43659</v>
      </c>
      <c r="Y124" s="87" t="s">
        <v>1528</v>
      </c>
      <c r="Z124" s="82" t="s">
        <v>2046</v>
      </c>
      <c r="AA124" s="79"/>
      <c r="AB124" s="79"/>
      <c r="AC124" s="87" t="s">
        <v>2563</v>
      </c>
      <c r="AD124" s="79"/>
      <c r="AE124" s="79" t="b">
        <v>0</v>
      </c>
      <c r="AF124" s="79">
        <v>40</v>
      </c>
      <c r="AG124" s="87" t="s">
        <v>2991</v>
      </c>
      <c r="AH124" s="79" t="b">
        <v>0</v>
      </c>
      <c r="AI124" s="79" t="s">
        <v>3019</v>
      </c>
      <c r="AJ124" s="79"/>
      <c r="AK124" s="87" t="s">
        <v>2991</v>
      </c>
      <c r="AL124" s="79" t="b">
        <v>0</v>
      </c>
      <c r="AM124" s="79">
        <v>0</v>
      </c>
      <c r="AN124" s="87" t="s">
        <v>2991</v>
      </c>
      <c r="AO124" s="79" t="s">
        <v>3036</v>
      </c>
      <c r="AP124" s="79" t="b">
        <v>0</v>
      </c>
      <c r="AQ124" s="87" t="s">
        <v>2563</v>
      </c>
      <c r="AR124" s="79" t="s">
        <v>178</v>
      </c>
      <c r="AS124" s="79">
        <v>0</v>
      </c>
      <c r="AT124" s="79">
        <v>0</v>
      </c>
      <c r="AU124" s="79"/>
      <c r="AV124" s="79"/>
      <c r="AW124" s="79"/>
      <c r="AX124" s="79"/>
      <c r="AY124" s="79"/>
      <c r="AZ124" s="79"/>
      <c r="BA124" s="79"/>
      <c r="BB124" s="79"/>
      <c r="BC124" s="78" t="str">
        <f>REPLACE(INDEX(GroupVertices[Group],MATCH(Edges[[#This Row],[Vertex 1]],GroupVertices[Vertex],0)),1,1,"")</f>
        <v>27</v>
      </c>
      <c r="BD124" s="78" t="str">
        <f>REPLACE(INDEX(GroupVertices[Group],MATCH(Edges[[#This Row],[Vertex 2]],GroupVertices[Vertex],0)),1,1,"")</f>
        <v>27</v>
      </c>
    </row>
    <row r="125" spans="1:56" ht="15">
      <c r="A125" s="64" t="s">
        <v>293</v>
      </c>
      <c r="B125" s="64" t="s">
        <v>293</v>
      </c>
      <c r="C125" s="65"/>
      <c r="D125" s="66"/>
      <c r="E125" s="67"/>
      <c r="F125" s="68"/>
      <c r="G125" s="65"/>
      <c r="H125" s="69"/>
      <c r="I125" s="70"/>
      <c r="J125" s="70"/>
      <c r="K125" s="34" t="s">
        <v>65</v>
      </c>
      <c r="L125" s="77">
        <v>125</v>
      </c>
      <c r="M125" s="77"/>
      <c r="N125" s="72"/>
      <c r="O125" s="79" t="s">
        <v>178</v>
      </c>
      <c r="P125" s="81">
        <v>43659.63402777778</v>
      </c>
      <c r="Q125" s="79" t="s">
        <v>660</v>
      </c>
      <c r="R125" s="79"/>
      <c r="S125" s="79"/>
      <c r="T125" s="79" t="s">
        <v>1048</v>
      </c>
      <c r="U125" s="79"/>
      <c r="V125" s="82" t="s">
        <v>1235</v>
      </c>
      <c r="W125" s="81">
        <v>43659.63402777778</v>
      </c>
      <c r="X125" s="85">
        <v>43659</v>
      </c>
      <c r="Y125" s="87" t="s">
        <v>1529</v>
      </c>
      <c r="Z125" s="82" t="s">
        <v>2047</v>
      </c>
      <c r="AA125" s="79"/>
      <c r="AB125" s="79"/>
      <c r="AC125" s="87" t="s">
        <v>2564</v>
      </c>
      <c r="AD125" s="79"/>
      <c r="AE125" s="79" t="b">
        <v>0</v>
      </c>
      <c r="AF125" s="79">
        <v>1</v>
      </c>
      <c r="AG125" s="87" t="s">
        <v>2991</v>
      </c>
      <c r="AH125" s="79" t="b">
        <v>0</v>
      </c>
      <c r="AI125" s="79" t="s">
        <v>3019</v>
      </c>
      <c r="AJ125" s="79"/>
      <c r="AK125" s="87" t="s">
        <v>2991</v>
      </c>
      <c r="AL125" s="79" t="b">
        <v>0</v>
      </c>
      <c r="AM125" s="79">
        <v>0</v>
      </c>
      <c r="AN125" s="87" t="s">
        <v>2991</v>
      </c>
      <c r="AO125" s="79" t="s">
        <v>3036</v>
      </c>
      <c r="AP125" s="79" t="b">
        <v>0</v>
      </c>
      <c r="AQ125" s="87" t="s">
        <v>2564</v>
      </c>
      <c r="AR125" s="79" t="s">
        <v>178</v>
      </c>
      <c r="AS125" s="79">
        <v>0</v>
      </c>
      <c r="AT125" s="79">
        <v>0</v>
      </c>
      <c r="AU125" s="79"/>
      <c r="AV125" s="79"/>
      <c r="AW125" s="79"/>
      <c r="AX125" s="79"/>
      <c r="AY125" s="79"/>
      <c r="AZ125" s="79"/>
      <c r="BA125" s="79"/>
      <c r="BB125" s="79"/>
      <c r="BC125" s="78" t="str">
        <f>REPLACE(INDEX(GroupVertices[Group],MATCH(Edges[[#This Row],[Vertex 1]],GroupVertices[Vertex],0)),1,1,"")</f>
        <v>78</v>
      </c>
      <c r="BD125" s="78" t="str">
        <f>REPLACE(INDEX(GroupVertices[Group],MATCH(Edges[[#This Row],[Vertex 2]],GroupVertices[Vertex],0)),1,1,"")</f>
        <v>78</v>
      </c>
    </row>
    <row r="126" spans="1:56" ht="15">
      <c r="A126" s="64" t="s">
        <v>294</v>
      </c>
      <c r="B126" s="64" t="s">
        <v>294</v>
      </c>
      <c r="C126" s="65"/>
      <c r="D126" s="66"/>
      <c r="E126" s="67"/>
      <c r="F126" s="68"/>
      <c r="G126" s="65"/>
      <c r="H126" s="69"/>
      <c r="I126" s="70"/>
      <c r="J126" s="70"/>
      <c r="K126" s="34" t="s">
        <v>65</v>
      </c>
      <c r="L126" s="77">
        <v>126</v>
      </c>
      <c r="M126" s="77"/>
      <c r="N126" s="72"/>
      <c r="O126" s="79" t="s">
        <v>178</v>
      </c>
      <c r="P126" s="81">
        <v>43659.64708333334</v>
      </c>
      <c r="Q126" s="79" t="s">
        <v>661</v>
      </c>
      <c r="R126" s="79"/>
      <c r="S126" s="79"/>
      <c r="T126" s="79" t="s">
        <v>1048</v>
      </c>
      <c r="U126" s="82" t="s">
        <v>1124</v>
      </c>
      <c r="V126" s="82" t="s">
        <v>1124</v>
      </c>
      <c r="W126" s="81">
        <v>43659.64708333334</v>
      </c>
      <c r="X126" s="85">
        <v>43659</v>
      </c>
      <c r="Y126" s="87" t="s">
        <v>1530</v>
      </c>
      <c r="Z126" s="82" t="s">
        <v>2048</v>
      </c>
      <c r="AA126" s="79"/>
      <c r="AB126" s="79"/>
      <c r="AC126" s="87" t="s">
        <v>2565</v>
      </c>
      <c r="AD126" s="79"/>
      <c r="AE126" s="79" t="b">
        <v>0</v>
      </c>
      <c r="AF126" s="79">
        <v>1</v>
      </c>
      <c r="AG126" s="87" t="s">
        <v>2991</v>
      </c>
      <c r="AH126" s="79" t="b">
        <v>0</v>
      </c>
      <c r="AI126" s="79" t="s">
        <v>3019</v>
      </c>
      <c r="AJ126" s="79"/>
      <c r="AK126" s="87" t="s">
        <v>2991</v>
      </c>
      <c r="AL126" s="79" t="b">
        <v>0</v>
      </c>
      <c r="AM126" s="79">
        <v>0</v>
      </c>
      <c r="AN126" s="87" t="s">
        <v>2991</v>
      </c>
      <c r="AO126" s="79" t="s">
        <v>3037</v>
      </c>
      <c r="AP126" s="79" t="b">
        <v>0</v>
      </c>
      <c r="AQ126" s="87" t="s">
        <v>2565</v>
      </c>
      <c r="AR126" s="79" t="s">
        <v>178</v>
      </c>
      <c r="AS126" s="79">
        <v>0</v>
      </c>
      <c r="AT126" s="79">
        <v>0</v>
      </c>
      <c r="AU126" s="79"/>
      <c r="AV126" s="79"/>
      <c r="AW126" s="79"/>
      <c r="AX126" s="79"/>
      <c r="AY126" s="79"/>
      <c r="AZ126" s="79"/>
      <c r="BA126" s="79"/>
      <c r="BB126" s="79"/>
      <c r="BC126" s="78" t="str">
        <f>REPLACE(INDEX(GroupVertices[Group],MATCH(Edges[[#This Row],[Vertex 1]],GroupVertices[Vertex],0)),1,1,"")</f>
        <v>79</v>
      </c>
      <c r="BD126" s="78" t="str">
        <f>REPLACE(INDEX(GroupVertices[Group],MATCH(Edges[[#This Row],[Vertex 2]],GroupVertices[Vertex],0)),1,1,"")</f>
        <v>79</v>
      </c>
    </row>
    <row r="127" spans="1:56" ht="15">
      <c r="A127" s="64" t="s">
        <v>295</v>
      </c>
      <c r="B127" s="64" t="s">
        <v>519</v>
      </c>
      <c r="C127" s="65"/>
      <c r="D127" s="66"/>
      <c r="E127" s="67"/>
      <c r="F127" s="68"/>
      <c r="G127" s="65"/>
      <c r="H127" s="69"/>
      <c r="I127" s="70"/>
      <c r="J127" s="70"/>
      <c r="K127" s="34" t="s">
        <v>65</v>
      </c>
      <c r="L127" s="77">
        <v>127</v>
      </c>
      <c r="M127" s="77"/>
      <c r="N127" s="72"/>
      <c r="O127" s="79" t="s">
        <v>562</v>
      </c>
      <c r="P127" s="81">
        <v>43659.65056712963</v>
      </c>
      <c r="Q127" s="79" t="s">
        <v>662</v>
      </c>
      <c r="R127" s="79"/>
      <c r="S127" s="79"/>
      <c r="T127" s="79" t="s">
        <v>1048</v>
      </c>
      <c r="U127" s="79"/>
      <c r="V127" s="82" t="s">
        <v>1236</v>
      </c>
      <c r="W127" s="81">
        <v>43659.65056712963</v>
      </c>
      <c r="X127" s="85">
        <v>43659</v>
      </c>
      <c r="Y127" s="87" t="s">
        <v>1531</v>
      </c>
      <c r="Z127" s="82" t="s">
        <v>2049</v>
      </c>
      <c r="AA127" s="79"/>
      <c r="AB127" s="79"/>
      <c r="AC127" s="87" t="s">
        <v>2566</v>
      </c>
      <c r="AD127" s="79"/>
      <c r="AE127" s="79" t="b">
        <v>0</v>
      </c>
      <c r="AF127" s="79">
        <v>0</v>
      </c>
      <c r="AG127" s="87" t="s">
        <v>2991</v>
      </c>
      <c r="AH127" s="79" t="b">
        <v>0</v>
      </c>
      <c r="AI127" s="79" t="s">
        <v>3019</v>
      </c>
      <c r="AJ127" s="79"/>
      <c r="AK127" s="87" t="s">
        <v>2991</v>
      </c>
      <c r="AL127" s="79" t="b">
        <v>0</v>
      </c>
      <c r="AM127" s="79">
        <v>32</v>
      </c>
      <c r="AN127" s="87" t="s">
        <v>2972</v>
      </c>
      <c r="AO127" s="79" t="s">
        <v>3036</v>
      </c>
      <c r="AP127" s="79" t="b">
        <v>0</v>
      </c>
      <c r="AQ127" s="87" t="s">
        <v>2972</v>
      </c>
      <c r="AR127" s="79" t="s">
        <v>178</v>
      </c>
      <c r="AS127" s="79">
        <v>0</v>
      </c>
      <c r="AT127" s="79">
        <v>0</v>
      </c>
      <c r="AU127" s="79"/>
      <c r="AV127" s="79"/>
      <c r="AW127" s="79"/>
      <c r="AX127" s="79"/>
      <c r="AY127" s="79"/>
      <c r="AZ127" s="79"/>
      <c r="BA127" s="79"/>
      <c r="BB127" s="79"/>
      <c r="BC127" s="78" t="str">
        <f>REPLACE(INDEX(GroupVertices[Group],MATCH(Edges[[#This Row],[Vertex 1]],GroupVertices[Vertex],0)),1,1,"")</f>
        <v>2</v>
      </c>
      <c r="BD127" s="78" t="str">
        <f>REPLACE(INDEX(GroupVertices[Group],MATCH(Edges[[#This Row],[Vertex 2]],GroupVertices[Vertex],0)),1,1,"")</f>
        <v>2</v>
      </c>
    </row>
    <row r="128" spans="1:56" ht="15">
      <c r="A128" s="64" t="s">
        <v>296</v>
      </c>
      <c r="B128" s="64" t="s">
        <v>461</v>
      </c>
      <c r="C128" s="65"/>
      <c r="D128" s="66"/>
      <c r="E128" s="67"/>
      <c r="F128" s="68"/>
      <c r="G128" s="65"/>
      <c r="H128" s="69"/>
      <c r="I128" s="70"/>
      <c r="J128" s="70"/>
      <c r="K128" s="34" t="s">
        <v>65</v>
      </c>
      <c r="L128" s="77">
        <v>128</v>
      </c>
      <c r="M128" s="77"/>
      <c r="N128" s="72"/>
      <c r="O128" s="79" t="s">
        <v>562</v>
      </c>
      <c r="P128" s="81">
        <v>43659.65394675926</v>
      </c>
      <c r="Q128" s="79" t="s">
        <v>663</v>
      </c>
      <c r="R128" s="79"/>
      <c r="S128" s="79"/>
      <c r="T128" s="79" t="s">
        <v>1048</v>
      </c>
      <c r="U128" s="79"/>
      <c r="V128" s="82" t="s">
        <v>1237</v>
      </c>
      <c r="W128" s="81">
        <v>43659.65394675926</v>
      </c>
      <c r="X128" s="85">
        <v>43659</v>
      </c>
      <c r="Y128" s="87" t="s">
        <v>1532</v>
      </c>
      <c r="Z128" s="82" t="s">
        <v>2050</v>
      </c>
      <c r="AA128" s="79"/>
      <c r="AB128" s="79"/>
      <c r="AC128" s="87" t="s">
        <v>2567</v>
      </c>
      <c r="AD128" s="79"/>
      <c r="AE128" s="79" t="b">
        <v>0</v>
      </c>
      <c r="AF128" s="79">
        <v>0</v>
      </c>
      <c r="AG128" s="87" t="s">
        <v>2991</v>
      </c>
      <c r="AH128" s="79" t="b">
        <v>0</v>
      </c>
      <c r="AI128" s="79" t="s">
        <v>3019</v>
      </c>
      <c r="AJ128" s="79"/>
      <c r="AK128" s="87" t="s">
        <v>2991</v>
      </c>
      <c r="AL128" s="79" t="b">
        <v>0</v>
      </c>
      <c r="AM128" s="79">
        <v>30</v>
      </c>
      <c r="AN128" s="87" t="s">
        <v>2856</v>
      </c>
      <c r="AO128" s="79" t="s">
        <v>3036</v>
      </c>
      <c r="AP128" s="79" t="b">
        <v>0</v>
      </c>
      <c r="AQ128" s="87" t="s">
        <v>2856</v>
      </c>
      <c r="AR128" s="79" t="s">
        <v>178</v>
      </c>
      <c r="AS128" s="79">
        <v>0</v>
      </c>
      <c r="AT128" s="79">
        <v>0</v>
      </c>
      <c r="AU128" s="79"/>
      <c r="AV128" s="79"/>
      <c r="AW128" s="79"/>
      <c r="AX128" s="79"/>
      <c r="AY128" s="79"/>
      <c r="AZ128" s="79"/>
      <c r="BA128" s="79"/>
      <c r="BB128" s="79"/>
      <c r="BC128" s="78" t="str">
        <f>REPLACE(INDEX(GroupVertices[Group],MATCH(Edges[[#This Row],[Vertex 1]],GroupVertices[Vertex],0)),1,1,"")</f>
        <v>4</v>
      </c>
      <c r="BD128" s="78" t="str">
        <f>REPLACE(INDEX(GroupVertices[Group],MATCH(Edges[[#This Row],[Vertex 2]],GroupVertices[Vertex],0)),1,1,"")</f>
        <v>4</v>
      </c>
    </row>
    <row r="129" spans="1:56" ht="15">
      <c r="A129" s="64" t="s">
        <v>297</v>
      </c>
      <c r="B129" s="64" t="s">
        <v>297</v>
      </c>
      <c r="C129" s="65"/>
      <c r="D129" s="66"/>
      <c r="E129" s="67"/>
      <c r="F129" s="68"/>
      <c r="G129" s="65"/>
      <c r="H129" s="69"/>
      <c r="I129" s="70"/>
      <c r="J129" s="70"/>
      <c r="K129" s="34" t="s">
        <v>65</v>
      </c>
      <c r="L129" s="77">
        <v>129</v>
      </c>
      <c r="M129" s="77"/>
      <c r="N129" s="72"/>
      <c r="O129" s="79" t="s">
        <v>178</v>
      </c>
      <c r="P129" s="81">
        <v>43657.858125</v>
      </c>
      <c r="Q129" s="79" t="s">
        <v>664</v>
      </c>
      <c r="R129" s="79"/>
      <c r="S129" s="79"/>
      <c r="T129" s="79" t="s">
        <v>1048</v>
      </c>
      <c r="U129" s="79"/>
      <c r="V129" s="82" t="s">
        <v>1238</v>
      </c>
      <c r="W129" s="81">
        <v>43657.858125</v>
      </c>
      <c r="X129" s="85">
        <v>43657</v>
      </c>
      <c r="Y129" s="87" t="s">
        <v>1533</v>
      </c>
      <c r="Z129" s="82" t="s">
        <v>2051</v>
      </c>
      <c r="AA129" s="79"/>
      <c r="AB129" s="79"/>
      <c r="AC129" s="87" t="s">
        <v>2568</v>
      </c>
      <c r="AD129" s="79"/>
      <c r="AE129" s="79" t="b">
        <v>0</v>
      </c>
      <c r="AF129" s="79">
        <v>34</v>
      </c>
      <c r="AG129" s="87" t="s">
        <v>2991</v>
      </c>
      <c r="AH129" s="79" t="b">
        <v>0</v>
      </c>
      <c r="AI129" s="79" t="s">
        <v>3019</v>
      </c>
      <c r="AJ129" s="79"/>
      <c r="AK129" s="87" t="s">
        <v>2991</v>
      </c>
      <c r="AL129" s="79" t="b">
        <v>0</v>
      </c>
      <c r="AM129" s="79">
        <v>1</v>
      </c>
      <c r="AN129" s="87" t="s">
        <v>2991</v>
      </c>
      <c r="AO129" s="79" t="s">
        <v>3037</v>
      </c>
      <c r="AP129" s="79" t="b">
        <v>0</v>
      </c>
      <c r="AQ129" s="87" t="s">
        <v>2568</v>
      </c>
      <c r="AR129" s="79" t="s">
        <v>562</v>
      </c>
      <c r="AS129" s="79">
        <v>0</v>
      </c>
      <c r="AT129" s="79">
        <v>0</v>
      </c>
      <c r="AU129" s="79"/>
      <c r="AV129" s="79"/>
      <c r="AW129" s="79"/>
      <c r="AX129" s="79"/>
      <c r="AY129" s="79"/>
      <c r="AZ129" s="79"/>
      <c r="BA129" s="79"/>
      <c r="BB129" s="79"/>
      <c r="BC129" s="78" t="str">
        <f>REPLACE(INDEX(GroupVertices[Group],MATCH(Edges[[#This Row],[Vertex 1]],GroupVertices[Vertex],0)),1,1,"")</f>
        <v>20</v>
      </c>
      <c r="BD129" s="78" t="str">
        <f>REPLACE(INDEX(GroupVertices[Group],MATCH(Edges[[#This Row],[Vertex 2]],GroupVertices[Vertex],0)),1,1,"")</f>
        <v>20</v>
      </c>
    </row>
    <row r="130" spans="1:56" ht="15">
      <c r="A130" s="64" t="s">
        <v>298</v>
      </c>
      <c r="B130" s="64" t="s">
        <v>297</v>
      </c>
      <c r="C130" s="65"/>
      <c r="D130" s="66"/>
      <c r="E130" s="67"/>
      <c r="F130" s="68"/>
      <c r="G130" s="65"/>
      <c r="H130" s="69"/>
      <c r="I130" s="70"/>
      <c r="J130" s="70"/>
      <c r="K130" s="34" t="s">
        <v>65</v>
      </c>
      <c r="L130" s="77">
        <v>130</v>
      </c>
      <c r="M130" s="77"/>
      <c r="N130" s="72"/>
      <c r="O130" s="79" t="s">
        <v>562</v>
      </c>
      <c r="P130" s="81">
        <v>43659.660162037035</v>
      </c>
      <c r="Q130" s="79" t="s">
        <v>664</v>
      </c>
      <c r="R130" s="79"/>
      <c r="S130" s="79"/>
      <c r="T130" s="79" t="s">
        <v>1048</v>
      </c>
      <c r="U130" s="79"/>
      <c r="V130" s="82" t="s">
        <v>1239</v>
      </c>
      <c r="W130" s="81">
        <v>43659.660162037035</v>
      </c>
      <c r="X130" s="85">
        <v>43659</v>
      </c>
      <c r="Y130" s="87" t="s">
        <v>1534</v>
      </c>
      <c r="Z130" s="82" t="s">
        <v>2052</v>
      </c>
      <c r="AA130" s="79"/>
      <c r="AB130" s="79"/>
      <c r="AC130" s="87" t="s">
        <v>2569</v>
      </c>
      <c r="AD130" s="79"/>
      <c r="AE130" s="79" t="b">
        <v>0</v>
      </c>
      <c r="AF130" s="79">
        <v>0</v>
      </c>
      <c r="AG130" s="87" t="s">
        <v>2991</v>
      </c>
      <c r="AH130" s="79" t="b">
        <v>0</v>
      </c>
      <c r="AI130" s="79" t="s">
        <v>3019</v>
      </c>
      <c r="AJ130" s="79"/>
      <c r="AK130" s="87" t="s">
        <v>2991</v>
      </c>
      <c r="AL130" s="79" t="b">
        <v>0</v>
      </c>
      <c r="AM130" s="79">
        <v>1</v>
      </c>
      <c r="AN130" s="87" t="s">
        <v>2568</v>
      </c>
      <c r="AO130" s="79" t="s">
        <v>3036</v>
      </c>
      <c r="AP130" s="79" t="b">
        <v>0</v>
      </c>
      <c r="AQ130" s="87" t="s">
        <v>2568</v>
      </c>
      <c r="AR130" s="79" t="s">
        <v>178</v>
      </c>
      <c r="AS130" s="79">
        <v>0</v>
      </c>
      <c r="AT130" s="79">
        <v>0</v>
      </c>
      <c r="AU130" s="79"/>
      <c r="AV130" s="79"/>
      <c r="AW130" s="79"/>
      <c r="AX130" s="79"/>
      <c r="AY130" s="79"/>
      <c r="AZ130" s="79"/>
      <c r="BA130" s="79"/>
      <c r="BB130" s="79"/>
      <c r="BC130" s="78" t="str">
        <f>REPLACE(INDEX(GroupVertices[Group],MATCH(Edges[[#This Row],[Vertex 1]],GroupVertices[Vertex],0)),1,1,"")</f>
        <v>20</v>
      </c>
      <c r="BD130" s="78" t="str">
        <f>REPLACE(INDEX(GroupVertices[Group],MATCH(Edges[[#This Row],[Vertex 2]],GroupVertices[Vertex],0)),1,1,"")</f>
        <v>20</v>
      </c>
    </row>
    <row r="131" spans="1:56" ht="15">
      <c r="A131" s="64" t="s">
        <v>299</v>
      </c>
      <c r="B131" s="64" t="s">
        <v>519</v>
      </c>
      <c r="C131" s="65"/>
      <c r="D131" s="66"/>
      <c r="E131" s="67"/>
      <c r="F131" s="68"/>
      <c r="G131" s="65"/>
      <c r="H131" s="69"/>
      <c r="I131" s="70"/>
      <c r="J131" s="70"/>
      <c r="K131" s="34" t="s">
        <v>65</v>
      </c>
      <c r="L131" s="77">
        <v>131</v>
      </c>
      <c r="M131" s="77"/>
      <c r="N131" s="72"/>
      <c r="O131" s="79" t="s">
        <v>562</v>
      </c>
      <c r="P131" s="81">
        <v>43659.709375</v>
      </c>
      <c r="Q131" s="79" t="s">
        <v>665</v>
      </c>
      <c r="R131" s="82" t="s">
        <v>1011</v>
      </c>
      <c r="S131" s="79" t="s">
        <v>1038</v>
      </c>
      <c r="T131" s="79" t="s">
        <v>1048</v>
      </c>
      <c r="U131" s="82" t="s">
        <v>1125</v>
      </c>
      <c r="V131" s="82" t="s">
        <v>1125</v>
      </c>
      <c r="W131" s="81">
        <v>43659.709375</v>
      </c>
      <c r="X131" s="85">
        <v>43659</v>
      </c>
      <c r="Y131" s="87" t="s">
        <v>1535</v>
      </c>
      <c r="Z131" s="82" t="s">
        <v>2053</v>
      </c>
      <c r="AA131" s="79"/>
      <c r="AB131" s="79"/>
      <c r="AC131" s="87" t="s">
        <v>2570</v>
      </c>
      <c r="AD131" s="79"/>
      <c r="AE131" s="79" t="b">
        <v>0</v>
      </c>
      <c r="AF131" s="79">
        <v>0</v>
      </c>
      <c r="AG131" s="87" t="s">
        <v>2991</v>
      </c>
      <c r="AH131" s="79" t="b">
        <v>0</v>
      </c>
      <c r="AI131" s="79" t="s">
        <v>3019</v>
      </c>
      <c r="AJ131" s="79"/>
      <c r="AK131" s="87" t="s">
        <v>2991</v>
      </c>
      <c r="AL131" s="79" t="b">
        <v>0</v>
      </c>
      <c r="AM131" s="79">
        <v>8</v>
      </c>
      <c r="AN131" s="87" t="s">
        <v>2974</v>
      </c>
      <c r="AO131" s="79" t="s">
        <v>3036</v>
      </c>
      <c r="AP131" s="79" t="b">
        <v>0</v>
      </c>
      <c r="AQ131" s="87" t="s">
        <v>2974</v>
      </c>
      <c r="AR131" s="79" t="s">
        <v>178</v>
      </c>
      <c r="AS131" s="79">
        <v>0</v>
      </c>
      <c r="AT131" s="79">
        <v>0</v>
      </c>
      <c r="AU131" s="79"/>
      <c r="AV131" s="79"/>
      <c r="AW131" s="79"/>
      <c r="AX131" s="79"/>
      <c r="AY131" s="79"/>
      <c r="AZ131" s="79"/>
      <c r="BA131" s="79"/>
      <c r="BB131" s="79"/>
      <c r="BC131" s="78" t="str">
        <f>REPLACE(INDEX(GroupVertices[Group],MATCH(Edges[[#This Row],[Vertex 1]],GroupVertices[Vertex],0)),1,1,"")</f>
        <v>2</v>
      </c>
      <c r="BD131" s="78" t="str">
        <f>REPLACE(INDEX(GroupVertices[Group],MATCH(Edges[[#This Row],[Vertex 2]],GroupVertices[Vertex],0)),1,1,"")</f>
        <v>2</v>
      </c>
    </row>
    <row r="132" spans="1:56" ht="15">
      <c r="A132" s="64" t="s">
        <v>300</v>
      </c>
      <c r="B132" s="64" t="s">
        <v>300</v>
      </c>
      <c r="C132" s="65"/>
      <c r="D132" s="66"/>
      <c r="E132" s="67"/>
      <c r="F132" s="68"/>
      <c r="G132" s="65"/>
      <c r="H132" s="69"/>
      <c r="I132" s="70"/>
      <c r="J132" s="70"/>
      <c r="K132" s="34" t="s">
        <v>65</v>
      </c>
      <c r="L132" s="77">
        <v>132</v>
      </c>
      <c r="M132" s="77"/>
      <c r="N132" s="72"/>
      <c r="O132" s="79" t="s">
        <v>178</v>
      </c>
      <c r="P132" s="81">
        <v>43658.86311342593</v>
      </c>
      <c r="Q132" s="79" t="s">
        <v>666</v>
      </c>
      <c r="R132" s="79"/>
      <c r="S132" s="79"/>
      <c r="T132" s="79" t="s">
        <v>1048</v>
      </c>
      <c r="U132" s="79"/>
      <c r="V132" s="82" t="s">
        <v>1240</v>
      </c>
      <c r="W132" s="81">
        <v>43658.86311342593</v>
      </c>
      <c r="X132" s="85">
        <v>43658</v>
      </c>
      <c r="Y132" s="87" t="s">
        <v>1536</v>
      </c>
      <c r="Z132" s="82" t="s">
        <v>2054</v>
      </c>
      <c r="AA132" s="79"/>
      <c r="AB132" s="79"/>
      <c r="AC132" s="87" t="s">
        <v>2571</v>
      </c>
      <c r="AD132" s="79"/>
      <c r="AE132" s="79" t="b">
        <v>0</v>
      </c>
      <c r="AF132" s="79">
        <v>1</v>
      </c>
      <c r="AG132" s="87" t="s">
        <v>2991</v>
      </c>
      <c r="AH132" s="79" t="b">
        <v>0</v>
      </c>
      <c r="AI132" s="79" t="s">
        <v>3019</v>
      </c>
      <c r="AJ132" s="79"/>
      <c r="AK132" s="87" t="s">
        <v>2991</v>
      </c>
      <c r="AL132" s="79" t="b">
        <v>0</v>
      </c>
      <c r="AM132" s="79">
        <v>0</v>
      </c>
      <c r="AN132" s="87" t="s">
        <v>2991</v>
      </c>
      <c r="AO132" s="79" t="s">
        <v>3036</v>
      </c>
      <c r="AP132" s="79" t="b">
        <v>0</v>
      </c>
      <c r="AQ132" s="87" t="s">
        <v>2571</v>
      </c>
      <c r="AR132" s="79" t="s">
        <v>178</v>
      </c>
      <c r="AS132" s="79">
        <v>0</v>
      </c>
      <c r="AT132" s="79">
        <v>0</v>
      </c>
      <c r="AU132" s="79"/>
      <c r="AV132" s="79"/>
      <c r="AW132" s="79"/>
      <c r="AX132" s="79"/>
      <c r="AY132" s="79"/>
      <c r="AZ132" s="79"/>
      <c r="BA132" s="79"/>
      <c r="BB132" s="79"/>
      <c r="BC132" s="78" t="str">
        <f>REPLACE(INDEX(GroupVertices[Group],MATCH(Edges[[#This Row],[Vertex 1]],GroupVertices[Vertex],0)),1,1,"")</f>
        <v>80</v>
      </c>
      <c r="BD132" s="78" t="str">
        <f>REPLACE(INDEX(GroupVertices[Group],MATCH(Edges[[#This Row],[Vertex 2]],GroupVertices[Vertex],0)),1,1,"")</f>
        <v>80</v>
      </c>
    </row>
    <row r="133" spans="1:56" ht="15">
      <c r="A133" s="64" t="s">
        <v>300</v>
      </c>
      <c r="B133" s="64" t="s">
        <v>300</v>
      </c>
      <c r="C133" s="65"/>
      <c r="D133" s="66"/>
      <c r="E133" s="67"/>
      <c r="F133" s="68"/>
      <c r="G133" s="65"/>
      <c r="H133" s="69"/>
      <c r="I133" s="70"/>
      <c r="J133" s="70"/>
      <c r="K133" s="34" t="s">
        <v>65</v>
      </c>
      <c r="L133" s="77">
        <v>133</v>
      </c>
      <c r="M133" s="77"/>
      <c r="N133" s="72"/>
      <c r="O133" s="79" t="s">
        <v>178</v>
      </c>
      <c r="P133" s="81">
        <v>43658.94180555556</v>
      </c>
      <c r="Q133" s="79" t="s">
        <v>667</v>
      </c>
      <c r="R133" s="79"/>
      <c r="S133" s="79"/>
      <c r="T133" s="79" t="s">
        <v>1064</v>
      </c>
      <c r="U133" s="82" t="s">
        <v>1126</v>
      </c>
      <c r="V133" s="82" t="s">
        <v>1126</v>
      </c>
      <c r="W133" s="81">
        <v>43658.94180555556</v>
      </c>
      <c r="X133" s="85">
        <v>43658</v>
      </c>
      <c r="Y133" s="87" t="s">
        <v>1537</v>
      </c>
      <c r="Z133" s="82" t="s">
        <v>2055</v>
      </c>
      <c r="AA133" s="79"/>
      <c r="AB133" s="79"/>
      <c r="AC133" s="87" t="s">
        <v>2572</v>
      </c>
      <c r="AD133" s="79"/>
      <c r="AE133" s="79" t="b">
        <v>0</v>
      </c>
      <c r="AF133" s="79">
        <v>1</v>
      </c>
      <c r="AG133" s="87" t="s">
        <v>2991</v>
      </c>
      <c r="AH133" s="79" t="b">
        <v>0</v>
      </c>
      <c r="AI133" s="79" t="s">
        <v>3019</v>
      </c>
      <c r="AJ133" s="79"/>
      <c r="AK133" s="87" t="s">
        <v>2991</v>
      </c>
      <c r="AL133" s="79" t="b">
        <v>0</v>
      </c>
      <c r="AM133" s="79">
        <v>0</v>
      </c>
      <c r="AN133" s="87" t="s">
        <v>2991</v>
      </c>
      <c r="AO133" s="79" t="s">
        <v>3036</v>
      </c>
      <c r="AP133" s="79" t="b">
        <v>0</v>
      </c>
      <c r="AQ133" s="87" t="s">
        <v>2572</v>
      </c>
      <c r="AR133" s="79" t="s">
        <v>178</v>
      </c>
      <c r="AS133" s="79">
        <v>0</v>
      </c>
      <c r="AT133" s="79">
        <v>0</v>
      </c>
      <c r="AU133" s="79"/>
      <c r="AV133" s="79"/>
      <c r="AW133" s="79"/>
      <c r="AX133" s="79"/>
      <c r="AY133" s="79"/>
      <c r="AZ133" s="79"/>
      <c r="BA133" s="79"/>
      <c r="BB133" s="79"/>
      <c r="BC133" s="78" t="str">
        <f>REPLACE(INDEX(GroupVertices[Group],MATCH(Edges[[#This Row],[Vertex 1]],GroupVertices[Vertex],0)),1,1,"")</f>
        <v>80</v>
      </c>
      <c r="BD133" s="78" t="str">
        <f>REPLACE(INDEX(GroupVertices[Group],MATCH(Edges[[#This Row],[Vertex 2]],GroupVertices[Vertex],0)),1,1,"")</f>
        <v>80</v>
      </c>
    </row>
    <row r="134" spans="1:56" ht="15">
      <c r="A134" s="64" t="s">
        <v>300</v>
      </c>
      <c r="B134" s="64" t="s">
        <v>300</v>
      </c>
      <c r="C134" s="65"/>
      <c r="D134" s="66"/>
      <c r="E134" s="67"/>
      <c r="F134" s="68"/>
      <c r="G134" s="65"/>
      <c r="H134" s="69"/>
      <c r="I134" s="70"/>
      <c r="J134" s="70"/>
      <c r="K134" s="34" t="s">
        <v>65</v>
      </c>
      <c r="L134" s="77">
        <v>134</v>
      </c>
      <c r="M134" s="77"/>
      <c r="N134" s="72"/>
      <c r="O134" s="79" t="s">
        <v>178</v>
      </c>
      <c r="P134" s="81">
        <v>43658.95104166667</v>
      </c>
      <c r="Q134" s="79" t="s">
        <v>668</v>
      </c>
      <c r="R134" s="79"/>
      <c r="S134" s="79"/>
      <c r="T134" s="79" t="s">
        <v>1065</v>
      </c>
      <c r="U134" s="79"/>
      <c r="V134" s="82" t="s">
        <v>1240</v>
      </c>
      <c r="W134" s="81">
        <v>43658.95104166667</v>
      </c>
      <c r="X134" s="85">
        <v>43658</v>
      </c>
      <c r="Y134" s="87" t="s">
        <v>1538</v>
      </c>
      <c r="Z134" s="82" t="s">
        <v>2056</v>
      </c>
      <c r="AA134" s="79"/>
      <c r="AB134" s="79"/>
      <c r="AC134" s="87" t="s">
        <v>2573</v>
      </c>
      <c r="AD134" s="79"/>
      <c r="AE134" s="79" t="b">
        <v>0</v>
      </c>
      <c r="AF134" s="79">
        <v>0</v>
      </c>
      <c r="AG134" s="87" t="s">
        <v>2991</v>
      </c>
      <c r="AH134" s="79" t="b">
        <v>0</v>
      </c>
      <c r="AI134" s="79" t="s">
        <v>3019</v>
      </c>
      <c r="AJ134" s="79"/>
      <c r="AK134" s="87" t="s">
        <v>2991</v>
      </c>
      <c r="AL134" s="79" t="b">
        <v>0</v>
      </c>
      <c r="AM134" s="79">
        <v>0</v>
      </c>
      <c r="AN134" s="87" t="s">
        <v>2991</v>
      </c>
      <c r="AO134" s="79" t="s">
        <v>3036</v>
      </c>
      <c r="AP134" s="79" t="b">
        <v>0</v>
      </c>
      <c r="AQ134" s="87" t="s">
        <v>2573</v>
      </c>
      <c r="AR134" s="79" t="s">
        <v>178</v>
      </c>
      <c r="AS134" s="79">
        <v>0</v>
      </c>
      <c r="AT134" s="79">
        <v>0</v>
      </c>
      <c r="AU134" s="79"/>
      <c r="AV134" s="79"/>
      <c r="AW134" s="79"/>
      <c r="AX134" s="79"/>
      <c r="AY134" s="79"/>
      <c r="AZ134" s="79"/>
      <c r="BA134" s="79"/>
      <c r="BB134" s="79"/>
      <c r="BC134" s="78" t="str">
        <f>REPLACE(INDEX(GroupVertices[Group],MATCH(Edges[[#This Row],[Vertex 1]],GroupVertices[Vertex],0)),1,1,"")</f>
        <v>80</v>
      </c>
      <c r="BD134" s="78" t="str">
        <f>REPLACE(INDEX(GroupVertices[Group],MATCH(Edges[[#This Row],[Vertex 2]],GroupVertices[Vertex],0)),1,1,"")</f>
        <v>80</v>
      </c>
    </row>
    <row r="135" spans="1:56" ht="15">
      <c r="A135" s="64" t="s">
        <v>300</v>
      </c>
      <c r="B135" s="64" t="s">
        <v>300</v>
      </c>
      <c r="C135" s="65"/>
      <c r="D135" s="66"/>
      <c r="E135" s="67"/>
      <c r="F135" s="68"/>
      <c r="G135" s="65"/>
      <c r="H135" s="69"/>
      <c r="I135" s="70"/>
      <c r="J135" s="70"/>
      <c r="K135" s="34" t="s">
        <v>65</v>
      </c>
      <c r="L135" s="77">
        <v>135</v>
      </c>
      <c r="M135" s="77"/>
      <c r="N135" s="72"/>
      <c r="O135" s="79" t="s">
        <v>178</v>
      </c>
      <c r="P135" s="81">
        <v>43658.99402777778</v>
      </c>
      <c r="Q135" s="79" t="s">
        <v>669</v>
      </c>
      <c r="R135" s="79"/>
      <c r="S135" s="79"/>
      <c r="T135" s="79" t="s">
        <v>1048</v>
      </c>
      <c r="U135" s="79"/>
      <c r="V135" s="82" t="s">
        <v>1240</v>
      </c>
      <c r="W135" s="81">
        <v>43658.99402777778</v>
      </c>
      <c r="X135" s="85">
        <v>43658</v>
      </c>
      <c r="Y135" s="87" t="s">
        <v>1539</v>
      </c>
      <c r="Z135" s="82" t="s">
        <v>2057</v>
      </c>
      <c r="AA135" s="79"/>
      <c r="AB135" s="79"/>
      <c r="AC135" s="87" t="s">
        <v>2574</v>
      </c>
      <c r="AD135" s="79"/>
      <c r="AE135" s="79" t="b">
        <v>0</v>
      </c>
      <c r="AF135" s="79">
        <v>0</v>
      </c>
      <c r="AG135" s="87" t="s">
        <v>2991</v>
      </c>
      <c r="AH135" s="79" t="b">
        <v>0</v>
      </c>
      <c r="AI135" s="79" t="s">
        <v>3019</v>
      </c>
      <c r="AJ135" s="79"/>
      <c r="AK135" s="87" t="s">
        <v>2991</v>
      </c>
      <c r="AL135" s="79" t="b">
        <v>0</v>
      </c>
      <c r="AM135" s="79">
        <v>0</v>
      </c>
      <c r="AN135" s="87" t="s">
        <v>2991</v>
      </c>
      <c r="AO135" s="79" t="s">
        <v>3036</v>
      </c>
      <c r="AP135" s="79" t="b">
        <v>0</v>
      </c>
      <c r="AQ135" s="87" t="s">
        <v>2574</v>
      </c>
      <c r="AR135" s="79" t="s">
        <v>178</v>
      </c>
      <c r="AS135" s="79">
        <v>0</v>
      </c>
      <c r="AT135" s="79">
        <v>0</v>
      </c>
      <c r="AU135" s="79"/>
      <c r="AV135" s="79"/>
      <c r="AW135" s="79"/>
      <c r="AX135" s="79"/>
      <c r="AY135" s="79"/>
      <c r="AZ135" s="79"/>
      <c r="BA135" s="79"/>
      <c r="BB135" s="79"/>
      <c r="BC135" s="78" t="str">
        <f>REPLACE(INDEX(GroupVertices[Group],MATCH(Edges[[#This Row],[Vertex 1]],GroupVertices[Vertex],0)),1,1,"")</f>
        <v>80</v>
      </c>
      <c r="BD135" s="78" t="str">
        <f>REPLACE(INDEX(GroupVertices[Group],MATCH(Edges[[#This Row],[Vertex 2]],GroupVertices[Vertex],0)),1,1,"")</f>
        <v>80</v>
      </c>
    </row>
    <row r="136" spans="1:56" ht="15">
      <c r="A136" s="64" t="s">
        <v>300</v>
      </c>
      <c r="B136" s="64" t="s">
        <v>300</v>
      </c>
      <c r="C136" s="65"/>
      <c r="D136" s="66"/>
      <c r="E136" s="67"/>
      <c r="F136" s="68"/>
      <c r="G136" s="65"/>
      <c r="H136" s="69"/>
      <c r="I136" s="70"/>
      <c r="J136" s="70"/>
      <c r="K136" s="34" t="s">
        <v>65</v>
      </c>
      <c r="L136" s="77">
        <v>136</v>
      </c>
      <c r="M136" s="77"/>
      <c r="N136" s="72"/>
      <c r="O136" s="79" t="s">
        <v>178</v>
      </c>
      <c r="P136" s="81">
        <v>43659.03704861111</v>
      </c>
      <c r="Q136" s="79" t="s">
        <v>670</v>
      </c>
      <c r="R136" s="79"/>
      <c r="S136" s="79"/>
      <c r="T136" s="79" t="s">
        <v>1048</v>
      </c>
      <c r="U136" s="82" t="s">
        <v>1127</v>
      </c>
      <c r="V136" s="82" t="s">
        <v>1127</v>
      </c>
      <c r="W136" s="81">
        <v>43659.03704861111</v>
      </c>
      <c r="X136" s="85">
        <v>43659</v>
      </c>
      <c r="Y136" s="87" t="s">
        <v>1540</v>
      </c>
      <c r="Z136" s="82" t="s">
        <v>2058</v>
      </c>
      <c r="AA136" s="79"/>
      <c r="AB136" s="79"/>
      <c r="AC136" s="87" t="s">
        <v>2575</v>
      </c>
      <c r="AD136" s="79"/>
      <c r="AE136" s="79" t="b">
        <v>0</v>
      </c>
      <c r="AF136" s="79">
        <v>0</v>
      </c>
      <c r="AG136" s="87" t="s">
        <v>2991</v>
      </c>
      <c r="AH136" s="79" t="b">
        <v>0</v>
      </c>
      <c r="AI136" s="79" t="s">
        <v>3019</v>
      </c>
      <c r="AJ136" s="79"/>
      <c r="AK136" s="87" t="s">
        <v>2991</v>
      </c>
      <c r="AL136" s="79" t="b">
        <v>0</v>
      </c>
      <c r="AM136" s="79">
        <v>0</v>
      </c>
      <c r="AN136" s="87" t="s">
        <v>2991</v>
      </c>
      <c r="AO136" s="79" t="s">
        <v>3036</v>
      </c>
      <c r="AP136" s="79" t="b">
        <v>0</v>
      </c>
      <c r="AQ136" s="87" t="s">
        <v>2575</v>
      </c>
      <c r="AR136" s="79" t="s">
        <v>178</v>
      </c>
      <c r="AS136" s="79">
        <v>0</v>
      </c>
      <c r="AT136" s="79">
        <v>0</v>
      </c>
      <c r="AU136" s="79"/>
      <c r="AV136" s="79"/>
      <c r="AW136" s="79"/>
      <c r="AX136" s="79"/>
      <c r="AY136" s="79"/>
      <c r="AZ136" s="79"/>
      <c r="BA136" s="79"/>
      <c r="BB136" s="79"/>
      <c r="BC136" s="78" t="str">
        <f>REPLACE(INDEX(GroupVertices[Group],MATCH(Edges[[#This Row],[Vertex 1]],GroupVertices[Vertex],0)),1,1,"")</f>
        <v>80</v>
      </c>
      <c r="BD136" s="78" t="str">
        <f>REPLACE(INDEX(GroupVertices[Group],MATCH(Edges[[#This Row],[Vertex 2]],GroupVertices[Vertex],0)),1,1,"")</f>
        <v>80</v>
      </c>
    </row>
    <row r="137" spans="1:56" ht="15">
      <c r="A137" s="64" t="s">
        <v>300</v>
      </c>
      <c r="B137" s="64" t="s">
        <v>300</v>
      </c>
      <c r="C137" s="65"/>
      <c r="D137" s="66"/>
      <c r="E137" s="67"/>
      <c r="F137" s="68"/>
      <c r="G137" s="65"/>
      <c r="H137" s="69"/>
      <c r="I137" s="70"/>
      <c r="J137" s="70"/>
      <c r="K137" s="34" t="s">
        <v>65</v>
      </c>
      <c r="L137" s="77">
        <v>137</v>
      </c>
      <c r="M137" s="77"/>
      <c r="N137" s="72"/>
      <c r="O137" s="79" t="s">
        <v>178</v>
      </c>
      <c r="P137" s="81">
        <v>43659.06486111111</v>
      </c>
      <c r="Q137" s="79" t="s">
        <v>671</v>
      </c>
      <c r="R137" s="79"/>
      <c r="S137" s="79"/>
      <c r="T137" s="79" t="s">
        <v>1048</v>
      </c>
      <c r="U137" s="82" t="s">
        <v>1128</v>
      </c>
      <c r="V137" s="82" t="s">
        <v>1128</v>
      </c>
      <c r="W137" s="81">
        <v>43659.06486111111</v>
      </c>
      <c r="X137" s="85">
        <v>43659</v>
      </c>
      <c r="Y137" s="87" t="s">
        <v>1541</v>
      </c>
      <c r="Z137" s="82" t="s">
        <v>2059</v>
      </c>
      <c r="AA137" s="79"/>
      <c r="AB137" s="79"/>
      <c r="AC137" s="87" t="s">
        <v>2576</v>
      </c>
      <c r="AD137" s="79"/>
      <c r="AE137" s="79" t="b">
        <v>0</v>
      </c>
      <c r="AF137" s="79">
        <v>1</v>
      </c>
      <c r="AG137" s="87" t="s">
        <v>2991</v>
      </c>
      <c r="AH137" s="79" t="b">
        <v>0</v>
      </c>
      <c r="AI137" s="79" t="s">
        <v>3019</v>
      </c>
      <c r="AJ137" s="79"/>
      <c r="AK137" s="87" t="s">
        <v>2991</v>
      </c>
      <c r="AL137" s="79" t="b">
        <v>0</v>
      </c>
      <c r="AM137" s="79">
        <v>0</v>
      </c>
      <c r="AN137" s="87" t="s">
        <v>2991</v>
      </c>
      <c r="AO137" s="79" t="s">
        <v>3036</v>
      </c>
      <c r="AP137" s="79" t="b">
        <v>0</v>
      </c>
      <c r="AQ137" s="87" t="s">
        <v>2576</v>
      </c>
      <c r="AR137" s="79" t="s">
        <v>178</v>
      </c>
      <c r="AS137" s="79">
        <v>0</v>
      </c>
      <c r="AT137" s="79">
        <v>0</v>
      </c>
      <c r="AU137" s="79"/>
      <c r="AV137" s="79"/>
      <c r="AW137" s="79"/>
      <c r="AX137" s="79"/>
      <c r="AY137" s="79"/>
      <c r="AZ137" s="79"/>
      <c r="BA137" s="79"/>
      <c r="BB137" s="79"/>
      <c r="BC137" s="78" t="str">
        <f>REPLACE(INDEX(GroupVertices[Group],MATCH(Edges[[#This Row],[Vertex 1]],GroupVertices[Vertex],0)),1,1,"")</f>
        <v>80</v>
      </c>
      <c r="BD137" s="78" t="str">
        <f>REPLACE(INDEX(GroupVertices[Group],MATCH(Edges[[#This Row],[Vertex 2]],GroupVertices[Vertex],0)),1,1,"")</f>
        <v>80</v>
      </c>
    </row>
    <row r="138" spans="1:56" ht="15">
      <c r="A138" s="64" t="s">
        <v>300</v>
      </c>
      <c r="B138" s="64" t="s">
        <v>300</v>
      </c>
      <c r="C138" s="65"/>
      <c r="D138" s="66"/>
      <c r="E138" s="67"/>
      <c r="F138" s="68"/>
      <c r="G138" s="65"/>
      <c r="H138" s="69"/>
      <c r="I138" s="70"/>
      <c r="J138" s="70"/>
      <c r="K138" s="34" t="s">
        <v>65</v>
      </c>
      <c r="L138" s="77">
        <v>138</v>
      </c>
      <c r="M138" s="77"/>
      <c r="N138" s="72"/>
      <c r="O138" s="79" t="s">
        <v>178</v>
      </c>
      <c r="P138" s="81">
        <v>43659.1028125</v>
      </c>
      <c r="Q138" s="79" t="s">
        <v>672</v>
      </c>
      <c r="R138" s="79"/>
      <c r="S138" s="79"/>
      <c r="T138" s="79" t="s">
        <v>1048</v>
      </c>
      <c r="U138" s="79"/>
      <c r="V138" s="82" t="s">
        <v>1240</v>
      </c>
      <c r="W138" s="81">
        <v>43659.1028125</v>
      </c>
      <c r="X138" s="85">
        <v>43659</v>
      </c>
      <c r="Y138" s="87" t="s">
        <v>1542</v>
      </c>
      <c r="Z138" s="82" t="s">
        <v>2060</v>
      </c>
      <c r="AA138" s="79"/>
      <c r="AB138" s="79"/>
      <c r="AC138" s="87" t="s">
        <v>2577</v>
      </c>
      <c r="AD138" s="79"/>
      <c r="AE138" s="79" t="b">
        <v>0</v>
      </c>
      <c r="AF138" s="79">
        <v>0</v>
      </c>
      <c r="AG138" s="87" t="s">
        <v>2991</v>
      </c>
      <c r="AH138" s="79" t="b">
        <v>0</v>
      </c>
      <c r="AI138" s="79" t="s">
        <v>3019</v>
      </c>
      <c r="AJ138" s="79"/>
      <c r="AK138" s="87" t="s">
        <v>2991</v>
      </c>
      <c r="AL138" s="79" t="b">
        <v>0</v>
      </c>
      <c r="AM138" s="79">
        <v>0</v>
      </c>
      <c r="AN138" s="87" t="s">
        <v>2991</v>
      </c>
      <c r="AO138" s="79" t="s">
        <v>3036</v>
      </c>
      <c r="AP138" s="79" t="b">
        <v>0</v>
      </c>
      <c r="AQ138" s="87" t="s">
        <v>2577</v>
      </c>
      <c r="AR138" s="79" t="s">
        <v>178</v>
      </c>
      <c r="AS138" s="79">
        <v>0</v>
      </c>
      <c r="AT138" s="79">
        <v>0</v>
      </c>
      <c r="AU138" s="79"/>
      <c r="AV138" s="79"/>
      <c r="AW138" s="79"/>
      <c r="AX138" s="79"/>
      <c r="AY138" s="79"/>
      <c r="AZ138" s="79"/>
      <c r="BA138" s="79"/>
      <c r="BB138" s="79"/>
      <c r="BC138" s="78" t="str">
        <f>REPLACE(INDEX(GroupVertices[Group],MATCH(Edges[[#This Row],[Vertex 1]],GroupVertices[Vertex],0)),1,1,"")</f>
        <v>80</v>
      </c>
      <c r="BD138" s="78" t="str">
        <f>REPLACE(INDEX(GroupVertices[Group],MATCH(Edges[[#This Row],[Vertex 2]],GroupVertices[Vertex],0)),1,1,"")</f>
        <v>80</v>
      </c>
    </row>
    <row r="139" spans="1:56" ht="15">
      <c r="A139" s="64" t="s">
        <v>300</v>
      </c>
      <c r="B139" s="64" t="s">
        <v>300</v>
      </c>
      <c r="C139" s="65"/>
      <c r="D139" s="66"/>
      <c r="E139" s="67"/>
      <c r="F139" s="68"/>
      <c r="G139" s="65"/>
      <c r="H139" s="69"/>
      <c r="I139" s="70"/>
      <c r="J139" s="70"/>
      <c r="K139" s="34" t="s">
        <v>65</v>
      </c>
      <c r="L139" s="77">
        <v>139</v>
      </c>
      <c r="M139" s="77"/>
      <c r="N139" s="72"/>
      <c r="O139" s="79" t="s">
        <v>178</v>
      </c>
      <c r="P139" s="81">
        <v>43659.70711805556</v>
      </c>
      <c r="Q139" s="79" t="s">
        <v>673</v>
      </c>
      <c r="R139" s="79"/>
      <c r="S139" s="79"/>
      <c r="T139" s="79" t="s">
        <v>1048</v>
      </c>
      <c r="U139" s="82" t="s">
        <v>1129</v>
      </c>
      <c r="V139" s="82" t="s">
        <v>1129</v>
      </c>
      <c r="W139" s="81">
        <v>43659.70711805556</v>
      </c>
      <c r="X139" s="85">
        <v>43659</v>
      </c>
      <c r="Y139" s="87" t="s">
        <v>1543</v>
      </c>
      <c r="Z139" s="82" t="s">
        <v>2061</v>
      </c>
      <c r="AA139" s="79"/>
      <c r="AB139" s="79"/>
      <c r="AC139" s="87" t="s">
        <v>2578</v>
      </c>
      <c r="AD139" s="79"/>
      <c r="AE139" s="79" t="b">
        <v>0</v>
      </c>
      <c r="AF139" s="79">
        <v>0</v>
      </c>
      <c r="AG139" s="87" t="s">
        <v>2991</v>
      </c>
      <c r="AH139" s="79" t="b">
        <v>0</v>
      </c>
      <c r="AI139" s="79" t="s">
        <v>3019</v>
      </c>
      <c r="AJ139" s="79"/>
      <c r="AK139" s="87" t="s">
        <v>2991</v>
      </c>
      <c r="AL139" s="79" t="b">
        <v>0</v>
      </c>
      <c r="AM139" s="79">
        <v>0</v>
      </c>
      <c r="AN139" s="87" t="s">
        <v>2991</v>
      </c>
      <c r="AO139" s="79" t="s">
        <v>3036</v>
      </c>
      <c r="AP139" s="79" t="b">
        <v>0</v>
      </c>
      <c r="AQ139" s="87" t="s">
        <v>2578</v>
      </c>
      <c r="AR139" s="79" t="s">
        <v>178</v>
      </c>
      <c r="AS139" s="79">
        <v>0</v>
      </c>
      <c r="AT139" s="79">
        <v>0</v>
      </c>
      <c r="AU139" s="79"/>
      <c r="AV139" s="79"/>
      <c r="AW139" s="79"/>
      <c r="AX139" s="79"/>
      <c r="AY139" s="79"/>
      <c r="AZ139" s="79"/>
      <c r="BA139" s="79"/>
      <c r="BB139" s="79"/>
      <c r="BC139" s="78" t="str">
        <f>REPLACE(INDEX(GroupVertices[Group],MATCH(Edges[[#This Row],[Vertex 1]],GroupVertices[Vertex],0)),1,1,"")</f>
        <v>80</v>
      </c>
      <c r="BD139" s="78" t="str">
        <f>REPLACE(INDEX(GroupVertices[Group],MATCH(Edges[[#This Row],[Vertex 2]],GroupVertices[Vertex],0)),1,1,"")</f>
        <v>80</v>
      </c>
    </row>
    <row r="140" spans="1:56" ht="15">
      <c r="A140" s="64" t="s">
        <v>300</v>
      </c>
      <c r="B140" s="64" t="s">
        <v>300</v>
      </c>
      <c r="C140" s="65"/>
      <c r="D140" s="66"/>
      <c r="E140" s="67"/>
      <c r="F140" s="68"/>
      <c r="G140" s="65"/>
      <c r="H140" s="69"/>
      <c r="I140" s="70"/>
      <c r="J140" s="70"/>
      <c r="K140" s="34" t="s">
        <v>65</v>
      </c>
      <c r="L140" s="77">
        <v>140</v>
      </c>
      <c r="M140" s="77"/>
      <c r="N140" s="72"/>
      <c r="O140" s="79" t="s">
        <v>178</v>
      </c>
      <c r="P140" s="81">
        <v>43659.708657407406</v>
      </c>
      <c r="Q140" s="79" t="s">
        <v>674</v>
      </c>
      <c r="R140" s="79"/>
      <c r="S140" s="79"/>
      <c r="T140" s="79" t="s">
        <v>1048</v>
      </c>
      <c r="U140" s="82" t="s">
        <v>1130</v>
      </c>
      <c r="V140" s="82" t="s">
        <v>1130</v>
      </c>
      <c r="W140" s="81">
        <v>43659.708657407406</v>
      </c>
      <c r="X140" s="85">
        <v>43659</v>
      </c>
      <c r="Y140" s="87" t="s">
        <v>1544</v>
      </c>
      <c r="Z140" s="82" t="s">
        <v>2062</v>
      </c>
      <c r="AA140" s="79"/>
      <c r="AB140" s="79"/>
      <c r="AC140" s="87" t="s">
        <v>2579</v>
      </c>
      <c r="AD140" s="79"/>
      <c r="AE140" s="79" t="b">
        <v>0</v>
      </c>
      <c r="AF140" s="79">
        <v>0</v>
      </c>
      <c r="AG140" s="87" t="s">
        <v>2991</v>
      </c>
      <c r="AH140" s="79" t="b">
        <v>0</v>
      </c>
      <c r="AI140" s="79" t="s">
        <v>3019</v>
      </c>
      <c r="AJ140" s="79"/>
      <c r="AK140" s="87" t="s">
        <v>2991</v>
      </c>
      <c r="AL140" s="79" t="b">
        <v>0</v>
      </c>
      <c r="AM140" s="79">
        <v>0</v>
      </c>
      <c r="AN140" s="87" t="s">
        <v>2991</v>
      </c>
      <c r="AO140" s="79" t="s">
        <v>3036</v>
      </c>
      <c r="AP140" s="79" t="b">
        <v>0</v>
      </c>
      <c r="AQ140" s="87" t="s">
        <v>2579</v>
      </c>
      <c r="AR140" s="79" t="s">
        <v>178</v>
      </c>
      <c r="AS140" s="79">
        <v>0</v>
      </c>
      <c r="AT140" s="79">
        <v>0</v>
      </c>
      <c r="AU140" s="79"/>
      <c r="AV140" s="79"/>
      <c r="AW140" s="79"/>
      <c r="AX140" s="79"/>
      <c r="AY140" s="79"/>
      <c r="AZ140" s="79"/>
      <c r="BA140" s="79"/>
      <c r="BB140" s="79"/>
      <c r="BC140" s="78" t="str">
        <f>REPLACE(INDEX(GroupVertices[Group],MATCH(Edges[[#This Row],[Vertex 1]],GroupVertices[Vertex],0)),1,1,"")</f>
        <v>80</v>
      </c>
      <c r="BD140" s="78" t="str">
        <f>REPLACE(INDEX(GroupVertices[Group],MATCH(Edges[[#This Row],[Vertex 2]],GroupVertices[Vertex],0)),1,1,"")</f>
        <v>80</v>
      </c>
    </row>
    <row r="141" spans="1:56" ht="15">
      <c r="A141" s="64" t="s">
        <v>300</v>
      </c>
      <c r="B141" s="64" t="s">
        <v>300</v>
      </c>
      <c r="C141" s="65"/>
      <c r="D141" s="66"/>
      <c r="E141" s="67"/>
      <c r="F141" s="68"/>
      <c r="G141" s="65"/>
      <c r="H141" s="69"/>
      <c r="I141" s="70"/>
      <c r="J141" s="70"/>
      <c r="K141" s="34" t="s">
        <v>65</v>
      </c>
      <c r="L141" s="77">
        <v>141</v>
      </c>
      <c r="M141" s="77"/>
      <c r="N141" s="72"/>
      <c r="O141" s="79" t="s">
        <v>178</v>
      </c>
      <c r="P141" s="81">
        <v>43659.71142361111</v>
      </c>
      <c r="Q141" s="79" t="s">
        <v>675</v>
      </c>
      <c r="R141" s="79"/>
      <c r="S141" s="79"/>
      <c r="T141" s="79" t="s">
        <v>1048</v>
      </c>
      <c r="U141" s="79"/>
      <c r="V141" s="82" t="s">
        <v>1240</v>
      </c>
      <c r="W141" s="81">
        <v>43659.71142361111</v>
      </c>
      <c r="X141" s="85">
        <v>43659</v>
      </c>
      <c r="Y141" s="87" t="s">
        <v>1545</v>
      </c>
      <c r="Z141" s="82" t="s">
        <v>2063</v>
      </c>
      <c r="AA141" s="79"/>
      <c r="AB141" s="79"/>
      <c r="AC141" s="87" t="s">
        <v>2580</v>
      </c>
      <c r="AD141" s="79"/>
      <c r="AE141" s="79" t="b">
        <v>0</v>
      </c>
      <c r="AF141" s="79">
        <v>0</v>
      </c>
      <c r="AG141" s="87" t="s">
        <v>2991</v>
      </c>
      <c r="AH141" s="79" t="b">
        <v>0</v>
      </c>
      <c r="AI141" s="79" t="s">
        <v>3019</v>
      </c>
      <c r="AJ141" s="79"/>
      <c r="AK141" s="87" t="s">
        <v>2991</v>
      </c>
      <c r="AL141" s="79" t="b">
        <v>0</v>
      </c>
      <c r="AM141" s="79">
        <v>0</v>
      </c>
      <c r="AN141" s="87" t="s">
        <v>2991</v>
      </c>
      <c r="AO141" s="79" t="s">
        <v>3036</v>
      </c>
      <c r="AP141" s="79" t="b">
        <v>0</v>
      </c>
      <c r="AQ141" s="87" t="s">
        <v>2580</v>
      </c>
      <c r="AR141" s="79" t="s">
        <v>178</v>
      </c>
      <c r="AS141" s="79">
        <v>0</v>
      </c>
      <c r="AT141" s="79">
        <v>0</v>
      </c>
      <c r="AU141" s="79"/>
      <c r="AV141" s="79"/>
      <c r="AW141" s="79"/>
      <c r="AX141" s="79"/>
      <c r="AY141" s="79"/>
      <c r="AZ141" s="79"/>
      <c r="BA141" s="79"/>
      <c r="BB141" s="79"/>
      <c r="BC141" s="78" t="str">
        <f>REPLACE(INDEX(GroupVertices[Group],MATCH(Edges[[#This Row],[Vertex 1]],GroupVertices[Vertex],0)),1,1,"")</f>
        <v>80</v>
      </c>
      <c r="BD141" s="78" t="str">
        <f>REPLACE(INDEX(GroupVertices[Group],MATCH(Edges[[#This Row],[Vertex 2]],GroupVertices[Vertex],0)),1,1,"")</f>
        <v>80</v>
      </c>
    </row>
    <row r="142" spans="1:56" ht="15">
      <c r="A142" s="64" t="s">
        <v>301</v>
      </c>
      <c r="B142" s="64" t="s">
        <v>469</v>
      </c>
      <c r="C142" s="65"/>
      <c r="D142" s="66"/>
      <c r="E142" s="67"/>
      <c r="F142" s="68"/>
      <c r="G142" s="65"/>
      <c r="H142" s="69"/>
      <c r="I142" s="70"/>
      <c r="J142" s="70"/>
      <c r="K142" s="34" t="s">
        <v>65</v>
      </c>
      <c r="L142" s="77">
        <v>142</v>
      </c>
      <c r="M142" s="77"/>
      <c r="N142" s="72"/>
      <c r="O142" s="79" t="s">
        <v>562</v>
      </c>
      <c r="P142" s="81">
        <v>43659.716099537036</v>
      </c>
      <c r="Q142" s="79" t="s">
        <v>676</v>
      </c>
      <c r="R142" s="79"/>
      <c r="S142" s="79"/>
      <c r="T142" s="79" t="s">
        <v>1048</v>
      </c>
      <c r="U142" s="79"/>
      <c r="V142" s="82" t="s">
        <v>1241</v>
      </c>
      <c r="W142" s="81">
        <v>43659.716099537036</v>
      </c>
      <c r="X142" s="85">
        <v>43659</v>
      </c>
      <c r="Y142" s="87" t="s">
        <v>1546</v>
      </c>
      <c r="Z142" s="82" t="s">
        <v>2064</v>
      </c>
      <c r="AA142" s="79"/>
      <c r="AB142" s="79"/>
      <c r="AC142" s="87" t="s">
        <v>2581</v>
      </c>
      <c r="AD142" s="79"/>
      <c r="AE142" s="79" t="b">
        <v>0</v>
      </c>
      <c r="AF142" s="79">
        <v>0</v>
      </c>
      <c r="AG142" s="87" t="s">
        <v>2991</v>
      </c>
      <c r="AH142" s="79" t="b">
        <v>0</v>
      </c>
      <c r="AI142" s="79" t="s">
        <v>3019</v>
      </c>
      <c r="AJ142" s="79"/>
      <c r="AK142" s="87" t="s">
        <v>2991</v>
      </c>
      <c r="AL142" s="79" t="b">
        <v>0</v>
      </c>
      <c r="AM142" s="79">
        <v>4</v>
      </c>
      <c r="AN142" s="87" t="s">
        <v>2867</v>
      </c>
      <c r="AO142" s="79" t="s">
        <v>3036</v>
      </c>
      <c r="AP142" s="79" t="b">
        <v>0</v>
      </c>
      <c r="AQ142" s="87" t="s">
        <v>2867</v>
      </c>
      <c r="AR142" s="79" t="s">
        <v>178</v>
      </c>
      <c r="AS142" s="79">
        <v>0</v>
      </c>
      <c r="AT142" s="79">
        <v>0</v>
      </c>
      <c r="AU142" s="79"/>
      <c r="AV142" s="79"/>
      <c r="AW142" s="79"/>
      <c r="AX142" s="79"/>
      <c r="AY142" s="79"/>
      <c r="AZ142" s="79"/>
      <c r="BA142" s="79"/>
      <c r="BB142" s="79"/>
      <c r="BC142" s="78" t="str">
        <f>REPLACE(INDEX(GroupVertices[Group],MATCH(Edges[[#This Row],[Vertex 1]],GroupVertices[Vertex],0)),1,1,"")</f>
        <v>5</v>
      </c>
      <c r="BD142" s="78" t="str">
        <f>REPLACE(INDEX(GroupVertices[Group],MATCH(Edges[[#This Row],[Vertex 2]],GroupVertices[Vertex],0)),1,1,"")</f>
        <v>5</v>
      </c>
    </row>
    <row r="143" spans="1:56" ht="15">
      <c r="A143" s="64" t="s">
        <v>302</v>
      </c>
      <c r="B143" s="64" t="s">
        <v>302</v>
      </c>
      <c r="C143" s="65"/>
      <c r="D143" s="66"/>
      <c r="E143" s="67"/>
      <c r="F143" s="68"/>
      <c r="G143" s="65"/>
      <c r="H143" s="69"/>
      <c r="I143" s="70"/>
      <c r="J143" s="70"/>
      <c r="K143" s="34" t="s">
        <v>65</v>
      </c>
      <c r="L143" s="77">
        <v>143</v>
      </c>
      <c r="M143" s="77"/>
      <c r="N143" s="72"/>
      <c r="O143" s="79" t="s">
        <v>178</v>
      </c>
      <c r="P143" s="81">
        <v>43659.718773148146</v>
      </c>
      <c r="Q143" s="79" t="s">
        <v>677</v>
      </c>
      <c r="R143" s="79"/>
      <c r="S143" s="79"/>
      <c r="T143" s="79" t="s">
        <v>1066</v>
      </c>
      <c r="U143" s="79"/>
      <c r="V143" s="82" t="s">
        <v>1242</v>
      </c>
      <c r="W143" s="81">
        <v>43659.718773148146</v>
      </c>
      <c r="X143" s="85">
        <v>43659</v>
      </c>
      <c r="Y143" s="87" t="s">
        <v>1547</v>
      </c>
      <c r="Z143" s="82" t="s">
        <v>2065</v>
      </c>
      <c r="AA143" s="79"/>
      <c r="AB143" s="79"/>
      <c r="AC143" s="87" t="s">
        <v>2582</v>
      </c>
      <c r="AD143" s="79"/>
      <c r="AE143" s="79" t="b">
        <v>0</v>
      </c>
      <c r="AF143" s="79">
        <v>1</v>
      </c>
      <c r="AG143" s="87" t="s">
        <v>2991</v>
      </c>
      <c r="AH143" s="79" t="b">
        <v>0</v>
      </c>
      <c r="AI143" s="79" t="s">
        <v>3019</v>
      </c>
      <c r="AJ143" s="79"/>
      <c r="AK143" s="87" t="s">
        <v>2991</v>
      </c>
      <c r="AL143" s="79" t="b">
        <v>0</v>
      </c>
      <c r="AM143" s="79">
        <v>0</v>
      </c>
      <c r="AN143" s="87" t="s">
        <v>2991</v>
      </c>
      <c r="AO143" s="79" t="s">
        <v>3036</v>
      </c>
      <c r="AP143" s="79" t="b">
        <v>0</v>
      </c>
      <c r="AQ143" s="87" t="s">
        <v>2582</v>
      </c>
      <c r="AR143" s="79" t="s">
        <v>178</v>
      </c>
      <c r="AS143" s="79">
        <v>0</v>
      </c>
      <c r="AT143" s="79">
        <v>0</v>
      </c>
      <c r="AU143" s="79" t="s">
        <v>3053</v>
      </c>
      <c r="AV143" s="79" t="s">
        <v>3069</v>
      </c>
      <c r="AW143" s="79" t="s">
        <v>3074</v>
      </c>
      <c r="AX143" s="79" t="s">
        <v>3082</v>
      </c>
      <c r="AY143" s="79" t="s">
        <v>3101</v>
      </c>
      <c r="AZ143" s="79" t="s">
        <v>3120</v>
      </c>
      <c r="BA143" s="79" t="s">
        <v>3136</v>
      </c>
      <c r="BB143" s="82" t="s">
        <v>3141</v>
      </c>
      <c r="BC143" s="78" t="str">
        <f>REPLACE(INDEX(GroupVertices[Group],MATCH(Edges[[#This Row],[Vertex 1]],GroupVertices[Vertex],0)),1,1,"")</f>
        <v>81</v>
      </c>
      <c r="BD143" s="78" t="str">
        <f>REPLACE(INDEX(GroupVertices[Group],MATCH(Edges[[#This Row],[Vertex 2]],GroupVertices[Vertex],0)),1,1,"")</f>
        <v>81</v>
      </c>
    </row>
    <row r="144" spans="1:56" ht="15">
      <c r="A144" s="64" t="s">
        <v>303</v>
      </c>
      <c r="B144" s="64" t="s">
        <v>319</v>
      </c>
      <c r="C144" s="65"/>
      <c r="D144" s="66"/>
      <c r="E144" s="67"/>
      <c r="F144" s="68"/>
      <c r="G144" s="65"/>
      <c r="H144" s="69"/>
      <c r="I144" s="70"/>
      <c r="J144" s="70"/>
      <c r="K144" s="34" t="s">
        <v>65</v>
      </c>
      <c r="L144" s="77">
        <v>144</v>
      </c>
      <c r="M144" s="77"/>
      <c r="N144" s="72"/>
      <c r="O144" s="79" t="s">
        <v>562</v>
      </c>
      <c r="P144" s="81">
        <v>43659.7262962963</v>
      </c>
      <c r="Q144" s="79" t="s">
        <v>678</v>
      </c>
      <c r="R144" s="79"/>
      <c r="S144" s="79"/>
      <c r="T144" s="79" t="s">
        <v>1067</v>
      </c>
      <c r="U144" s="79"/>
      <c r="V144" s="82" t="s">
        <v>1243</v>
      </c>
      <c r="W144" s="81">
        <v>43659.7262962963</v>
      </c>
      <c r="X144" s="85">
        <v>43659</v>
      </c>
      <c r="Y144" s="87" t="s">
        <v>1548</v>
      </c>
      <c r="Z144" s="82" t="s">
        <v>2066</v>
      </c>
      <c r="AA144" s="79"/>
      <c r="AB144" s="79"/>
      <c r="AC144" s="87" t="s">
        <v>2583</v>
      </c>
      <c r="AD144" s="79"/>
      <c r="AE144" s="79" t="b">
        <v>0</v>
      </c>
      <c r="AF144" s="79">
        <v>0</v>
      </c>
      <c r="AG144" s="87" t="s">
        <v>2991</v>
      </c>
      <c r="AH144" s="79" t="b">
        <v>0</v>
      </c>
      <c r="AI144" s="79" t="s">
        <v>3019</v>
      </c>
      <c r="AJ144" s="79"/>
      <c r="AK144" s="87" t="s">
        <v>2991</v>
      </c>
      <c r="AL144" s="79" t="b">
        <v>0</v>
      </c>
      <c r="AM144" s="79">
        <v>1</v>
      </c>
      <c r="AN144" s="87" t="s">
        <v>2605</v>
      </c>
      <c r="AO144" s="79" t="s">
        <v>3038</v>
      </c>
      <c r="AP144" s="79" t="b">
        <v>0</v>
      </c>
      <c r="AQ144" s="87" t="s">
        <v>2605</v>
      </c>
      <c r="AR144" s="79" t="s">
        <v>178</v>
      </c>
      <c r="AS144" s="79">
        <v>0</v>
      </c>
      <c r="AT144" s="79">
        <v>0</v>
      </c>
      <c r="AU144" s="79"/>
      <c r="AV144" s="79"/>
      <c r="AW144" s="79"/>
      <c r="AX144" s="79"/>
      <c r="AY144" s="79"/>
      <c r="AZ144" s="79"/>
      <c r="BA144" s="79"/>
      <c r="BB144" s="79"/>
      <c r="BC144" s="78" t="str">
        <f>REPLACE(INDEX(GroupVertices[Group],MATCH(Edges[[#This Row],[Vertex 1]],GroupVertices[Vertex],0)),1,1,"")</f>
        <v>18</v>
      </c>
      <c r="BD144" s="78" t="str">
        <f>REPLACE(INDEX(GroupVertices[Group],MATCH(Edges[[#This Row],[Vertex 2]],GroupVertices[Vertex],0)),1,1,"")</f>
        <v>18</v>
      </c>
    </row>
    <row r="145" spans="1:56" ht="15">
      <c r="A145" s="64" t="s">
        <v>304</v>
      </c>
      <c r="B145" s="64" t="s">
        <v>304</v>
      </c>
      <c r="C145" s="65"/>
      <c r="D145" s="66"/>
      <c r="E145" s="67"/>
      <c r="F145" s="68"/>
      <c r="G145" s="65"/>
      <c r="H145" s="69"/>
      <c r="I145" s="70"/>
      <c r="J145" s="70"/>
      <c r="K145" s="34" t="s">
        <v>65</v>
      </c>
      <c r="L145" s="77">
        <v>145</v>
      </c>
      <c r="M145" s="77"/>
      <c r="N145" s="72"/>
      <c r="O145" s="79" t="s">
        <v>178</v>
      </c>
      <c r="P145" s="81">
        <v>43659.734930555554</v>
      </c>
      <c r="Q145" s="79" t="s">
        <v>679</v>
      </c>
      <c r="R145" s="79"/>
      <c r="S145" s="79"/>
      <c r="T145" s="79" t="s">
        <v>1048</v>
      </c>
      <c r="U145" s="79"/>
      <c r="V145" s="82" t="s">
        <v>1244</v>
      </c>
      <c r="W145" s="81">
        <v>43659.734930555554</v>
      </c>
      <c r="X145" s="85">
        <v>43659</v>
      </c>
      <c r="Y145" s="87" t="s">
        <v>1549</v>
      </c>
      <c r="Z145" s="82" t="s">
        <v>2067</v>
      </c>
      <c r="AA145" s="79"/>
      <c r="AB145" s="79"/>
      <c r="AC145" s="87" t="s">
        <v>2584</v>
      </c>
      <c r="AD145" s="79"/>
      <c r="AE145" s="79" t="b">
        <v>0</v>
      </c>
      <c r="AF145" s="79">
        <v>0</v>
      </c>
      <c r="AG145" s="87" t="s">
        <v>2991</v>
      </c>
      <c r="AH145" s="79" t="b">
        <v>0</v>
      </c>
      <c r="AI145" s="79" t="s">
        <v>3019</v>
      </c>
      <c r="AJ145" s="79"/>
      <c r="AK145" s="87" t="s">
        <v>2991</v>
      </c>
      <c r="AL145" s="79" t="b">
        <v>0</v>
      </c>
      <c r="AM145" s="79">
        <v>0</v>
      </c>
      <c r="AN145" s="87" t="s">
        <v>2991</v>
      </c>
      <c r="AO145" s="79" t="s">
        <v>3039</v>
      </c>
      <c r="AP145" s="79" t="b">
        <v>0</v>
      </c>
      <c r="AQ145" s="87" t="s">
        <v>2584</v>
      </c>
      <c r="AR145" s="79" t="s">
        <v>178</v>
      </c>
      <c r="AS145" s="79">
        <v>0</v>
      </c>
      <c r="AT145" s="79">
        <v>0</v>
      </c>
      <c r="AU145" s="79"/>
      <c r="AV145" s="79"/>
      <c r="AW145" s="79"/>
      <c r="AX145" s="79"/>
      <c r="AY145" s="79"/>
      <c r="AZ145" s="79"/>
      <c r="BA145" s="79"/>
      <c r="BB145" s="79"/>
      <c r="BC145" s="78" t="str">
        <f>REPLACE(INDEX(GroupVertices[Group],MATCH(Edges[[#This Row],[Vertex 1]],GroupVertices[Vertex],0)),1,1,"")</f>
        <v>82</v>
      </c>
      <c r="BD145" s="78" t="str">
        <f>REPLACE(INDEX(GroupVertices[Group],MATCH(Edges[[#This Row],[Vertex 2]],GroupVertices[Vertex],0)),1,1,"")</f>
        <v>82</v>
      </c>
    </row>
    <row r="146" spans="1:56" ht="15">
      <c r="A146" s="64" t="s">
        <v>305</v>
      </c>
      <c r="B146" s="64" t="s">
        <v>537</v>
      </c>
      <c r="C146" s="65"/>
      <c r="D146" s="66"/>
      <c r="E146" s="67"/>
      <c r="F146" s="68"/>
      <c r="G146" s="65"/>
      <c r="H146" s="69"/>
      <c r="I146" s="70"/>
      <c r="J146" s="70"/>
      <c r="K146" s="34" t="s">
        <v>65</v>
      </c>
      <c r="L146" s="77">
        <v>146</v>
      </c>
      <c r="M146" s="77"/>
      <c r="N146" s="72"/>
      <c r="O146" s="79" t="s">
        <v>561</v>
      </c>
      <c r="P146" s="81">
        <v>43659.73570601852</v>
      </c>
      <c r="Q146" s="79" t="s">
        <v>680</v>
      </c>
      <c r="R146" s="79"/>
      <c r="S146" s="79"/>
      <c r="T146" s="79" t="s">
        <v>1048</v>
      </c>
      <c r="U146" s="79"/>
      <c r="V146" s="82" t="s">
        <v>1245</v>
      </c>
      <c r="W146" s="81">
        <v>43659.73570601852</v>
      </c>
      <c r="X146" s="85">
        <v>43659</v>
      </c>
      <c r="Y146" s="87" t="s">
        <v>1550</v>
      </c>
      <c r="Z146" s="82" t="s">
        <v>2068</v>
      </c>
      <c r="AA146" s="79"/>
      <c r="AB146" s="79"/>
      <c r="AC146" s="87" t="s">
        <v>2585</v>
      </c>
      <c r="AD146" s="79"/>
      <c r="AE146" s="79" t="b">
        <v>0</v>
      </c>
      <c r="AF146" s="79">
        <v>0</v>
      </c>
      <c r="AG146" s="87" t="s">
        <v>2991</v>
      </c>
      <c r="AH146" s="79" t="b">
        <v>0</v>
      </c>
      <c r="AI146" s="79" t="s">
        <v>3023</v>
      </c>
      <c r="AJ146" s="79"/>
      <c r="AK146" s="87" t="s">
        <v>2991</v>
      </c>
      <c r="AL146" s="79" t="b">
        <v>0</v>
      </c>
      <c r="AM146" s="79">
        <v>0</v>
      </c>
      <c r="AN146" s="87" t="s">
        <v>2991</v>
      </c>
      <c r="AO146" s="79" t="s">
        <v>3037</v>
      </c>
      <c r="AP146" s="79" t="b">
        <v>0</v>
      </c>
      <c r="AQ146" s="87" t="s">
        <v>2585</v>
      </c>
      <c r="AR146" s="79" t="s">
        <v>178</v>
      </c>
      <c r="AS146" s="79">
        <v>0</v>
      </c>
      <c r="AT146" s="79">
        <v>0</v>
      </c>
      <c r="AU146" s="79"/>
      <c r="AV146" s="79"/>
      <c r="AW146" s="79"/>
      <c r="AX146" s="79"/>
      <c r="AY146" s="79"/>
      <c r="AZ146" s="79"/>
      <c r="BA146" s="79"/>
      <c r="BB146" s="79"/>
      <c r="BC146" s="78" t="str">
        <f>REPLACE(INDEX(GroupVertices[Group],MATCH(Edges[[#This Row],[Vertex 1]],GroupVertices[Vertex],0)),1,1,"")</f>
        <v>28</v>
      </c>
      <c r="BD146" s="78" t="str">
        <f>REPLACE(INDEX(GroupVertices[Group],MATCH(Edges[[#This Row],[Vertex 2]],GroupVertices[Vertex],0)),1,1,"")</f>
        <v>28</v>
      </c>
    </row>
    <row r="147" spans="1:56" ht="15">
      <c r="A147" s="64" t="s">
        <v>306</v>
      </c>
      <c r="B147" s="64" t="s">
        <v>306</v>
      </c>
      <c r="C147" s="65"/>
      <c r="D147" s="66"/>
      <c r="E147" s="67"/>
      <c r="F147" s="68"/>
      <c r="G147" s="65"/>
      <c r="H147" s="69"/>
      <c r="I147" s="70"/>
      <c r="J147" s="70"/>
      <c r="K147" s="34" t="s">
        <v>65</v>
      </c>
      <c r="L147" s="77">
        <v>147</v>
      </c>
      <c r="M147" s="77"/>
      <c r="N147" s="72"/>
      <c r="O147" s="79" t="s">
        <v>178</v>
      </c>
      <c r="P147" s="81">
        <v>43659.736342592594</v>
      </c>
      <c r="Q147" s="79" t="s">
        <v>681</v>
      </c>
      <c r="R147" s="79"/>
      <c r="S147" s="79"/>
      <c r="T147" s="79" t="s">
        <v>1048</v>
      </c>
      <c r="U147" s="79"/>
      <c r="V147" s="82" t="s">
        <v>1246</v>
      </c>
      <c r="W147" s="81">
        <v>43659.736342592594</v>
      </c>
      <c r="X147" s="85">
        <v>43659</v>
      </c>
      <c r="Y147" s="87" t="s">
        <v>1551</v>
      </c>
      <c r="Z147" s="82" t="s">
        <v>2069</v>
      </c>
      <c r="AA147" s="79"/>
      <c r="AB147" s="79"/>
      <c r="AC147" s="87" t="s">
        <v>2586</v>
      </c>
      <c r="AD147" s="79"/>
      <c r="AE147" s="79" t="b">
        <v>0</v>
      </c>
      <c r="AF147" s="79">
        <v>1</v>
      </c>
      <c r="AG147" s="87" t="s">
        <v>2991</v>
      </c>
      <c r="AH147" s="79" t="b">
        <v>0</v>
      </c>
      <c r="AI147" s="79" t="s">
        <v>3019</v>
      </c>
      <c r="AJ147" s="79"/>
      <c r="AK147" s="87" t="s">
        <v>2991</v>
      </c>
      <c r="AL147" s="79" t="b">
        <v>0</v>
      </c>
      <c r="AM147" s="79">
        <v>0</v>
      </c>
      <c r="AN147" s="87" t="s">
        <v>2991</v>
      </c>
      <c r="AO147" s="79" t="s">
        <v>3036</v>
      </c>
      <c r="AP147" s="79" t="b">
        <v>0</v>
      </c>
      <c r="AQ147" s="87" t="s">
        <v>2586</v>
      </c>
      <c r="AR147" s="79" t="s">
        <v>178</v>
      </c>
      <c r="AS147" s="79">
        <v>0</v>
      </c>
      <c r="AT147" s="79">
        <v>0</v>
      </c>
      <c r="AU147" s="79"/>
      <c r="AV147" s="79"/>
      <c r="AW147" s="79"/>
      <c r="AX147" s="79"/>
      <c r="AY147" s="79"/>
      <c r="AZ147" s="79"/>
      <c r="BA147" s="79"/>
      <c r="BB147" s="79"/>
      <c r="BC147" s="78" t="str">
        <f>REPLACE(INDEX(GroupVertices[Group],MATCH(Edges[[#This Row],[Vertex 1]],GroupVertices[Vertex],0)),1,1,"")</f>
        <v>83</v>
      </c>
      <c r="BD147" s="78" t="str">
        <f>REPLACE(INDEX(GroupVertices[Group],MATCH(Edges[[#This Row],[Vertex 2]],GroupVertices[Vertex],0)),1,1,"")</f>
        <v>83</v>
      </c>
    </row>
    <row r="148" spans="1:56" ht="15">
      <c r="A148" s="64" t="s">
        <v>307</v>
      </c>
      <c r="B148" s="64" t="s">
        <v>307</v>
      </c>
      <c r="C148" s="65"/>
      <c r="D148" s="66"/>
      <c r="E148" s="67"/>
      <c r="F148" s="68"/>
      <c r="G148" s="65"/>
      <c r="H148" s="69"/>
      <c r="I148" s="70"/>
      <c r="J148" s="70"/>
      <c r="K148" s="34" t="s">
        <v>65</v>
      </c>
      <c r="L148" s="77">
        <v>148</v>
      </c>
      <c r="M148" s="77"/>
      <c r="N148" s="72"/>
      <c r="O148" s="79" t="s">
        <v>178</v>
      </c>
      <c r="P148" s="81">
        <v>43659.74431712963</v>
      </c>
      <c r="Q148" s="79" t="s">
        <v>682</v>
      </c>
      <c r="R148" s="79"/>
      <c r="S148" s="79"/>
      <c r="T148" s="79" t="s">
        <v>1048</v>
      </c>
      <c r="U148" s="79"/>
      <c r="V148" s="82" t="s">
        <v>1247</v>
      </c>
      <c r="W148" s="81">
        <v>43659.74431712963</v>
      </c>
      <c r="X148" s="85">
        <v>43659</v>
      </c>
      <c r="Y148" s="87" t="s">
        <v>1552</v>
      </c>
      <c r="Z148" s="82" t="s">
        <v>2070</v>
      </c>
      <c r="AA148" s="79"/>
      <c r="AB148" s="79"/>
      <c r="AC148" s="87" t="s">
        <v>2587</v>
      </c>
      <c r="AD148" s="79"/>
      <c r="AE148" s="79" t="b">
        <v>0</v>
      </c>
      <c r="AF148" s="79">
        <v>2</v>
      </c>
      <c r="AG148" s="87" t="s">
        <v>2991</v>
      </c>
      <c r="AH148" s="79" t="b">
        <v>0</v>
      </c>
      <c r="AI148" s="79" t="s">
        <v>3019</v>
      </c>
      <c r="AJ148" s="79"/>
      <c r="AK148" s="87" t="s">
        <v>2991</v>
      </c>
      <c r="AL148" s="79" t="b">
        <v>0</v>
      </c>
      <c r="AM148" s="79">
        <v>0</v>
      </c>
      <c r="AN148" s="87" t="s">
        <v>2991</v>
      </c>
      <c r="AO148" s="79" t="s">
        <v>3036</v>
      </c>
      <c r="AP148" s="79" t="b">
        <v>0</v>
      </c>
      <c r="AQ148" s="87" t="s">
        <v>2587</v>
      </c>
      <c r="AR148" s="79" t="s">
        <v>178</v>
      </c>
      <c r="AS148" s="79">
        <v>0</v>
      </c>
      <c r="AT148" s="79">
        <v>0</v>
      </c>
      <c r="AU148" s="79"/>
      <c r="AV148" s="79"/>
      <c r="AW148" s="79"/>
      <c r="AX148" s="79"/>
      <c r="AY148" s="79"/>
      <c r="AZ148" s="79"/>
      <c r="BA148" s="79"/>
      <c r="BB148" s="79"/>
      <c r="BC148" s="78" t="str">
        <f>REPLACE(INDEX(GroupVertices[Group],MATCH(Edges[[#This Row],[Vertex 1]],GroupVertices[Vertex],0)),1,1,"")</f>
        <v>84</v>
      </c>
      <c r="BD148" s="78" t="str">
        <f>REPLACE(INDEX(GroupVertices[Group],MATCH(Edges[[#This Row],[Vertex 2]],GroupVertices[Vertex],0)),1,1,"")</f>
        <v>84</v>
      </c>
    </row>
    <row r="149" spans="1:56" ht="15">
      <c r="A149" s="64" t="s">
        <v>308</v>
      </c>
      <c r="B149" s="64" t="s">
        <v>308</v>
      </c>
      <c r="C149" s="65"/>
      <c r="D149" s="66"/>
      <c r="E149" s="67"/>
      <c r="F149" s="68"/>
      <c r="G149" s="65"/>
      <c r="H149" s="69"/>
      <c r="I149" s="70"/>
      <c r="J149" s="70"/>
      <c r="K149" s="34" t="s">
        <v>65</v>
      </c>
      <c r="L149" s="77">
        <v>149</v>
      </c>
      <c r="M149" s="77"/>
      <c r="N149" s="72"/>
      <c r="O149" s="79" t="s">
        <v>178</v>
      </c>
      <c r="P149" s="81">
        <v>43659.76613425926</v>
      </c>
      <c r="Q149" s="79" t="s">
        <v>683</v>
      </c>
      <c r="R149" s="79"/>
      <c r="S149" s="79"/>
      <c r="T149" s="79" t="s">
        <v>1048</v>
      </c>
      <c r="U149" s="79"/>
      <c r="V149" s="82" t="s">
        <v>1248</v>
      </c>
      <c r="W149" s="81">
        <v>43659.76613425926</v>
      </c>
      <c r="X149" s="85">
        <v>43659</v>
      </c>
      <c r="Y149" s="87" t="s">
        <v>1553</v>
      </c>
      <c r="Z149" s="82" t="s">
        <v>2071</v>
      </c>
      <c r="AA149" s="79"/>
      <c r="AB149" s="79"/>
      <c r="AC149" s="87" t="s">
        <v>2588</v>
      </c>
      <c r="AD149" s="79"/>
      <c r="AE149" s="79" t="b">
        <v>0</v>
      </c>
      <c r="AF149" s="79">
        <v>2</v>
      </c>
      <c r="AG149" s="87" t="s">
        <v>2991</v>
      </c>
      <c r="AH149" s="79" t="b">
        <v>0</v>
      </c>
      <c r="AI149" s="79" t="s">
        <v>3019</v>
      </c>
      <c r="AJ149" s="79"/>
      <c r="AK149" s="87" t="s">
        <v>2991</v>
      </c>
      <c r="AL149" s="79" t="b">
        <v>0</v>
      </c>
      <c r="AM149" s="79">
        <v>0</v>
      </c>
      <c r="AN149" s="87" t="s">
        <v>2991</v>
      </c>
      <c r="AO149" s="79" t="s">
        <v>3037</v>
      </c>
      <c r="AP149" s="79" t="b">
        <v>0</v>
      </c>
      <c r="AQ149" s="87" t="s">
        <v>2588</v>
      </c>
      <c r="AR149" s="79" t="s">
        <v>178</v>
      </c>
      <c r="AS149" s="79">
        <v>0</v>
      </c>
      <c r="AT149" s="79">
        <v>0</v>
      </c>
      <c r="AU149" s="79"/>
      <c r="AV149" s="79"/>
      <c r="AW149" s="79"/>
      <c r="AX149" s="79"/>
      <c r="AY149" s="79"/>
      <c r="AZ149" s="79"/>
      <c r="BA149" s="79"/>
      <c r="BB149" s="79"/>
      <c r="BC149" s="78" t="str">
        <f>REPLACE(INDEX(GroupVertices[Group],MATCH(Edges[[#This Row],[Vertex 1]],GroupVertices[Vertex],0)),1,1,"")</f>
        <v>85</v>
      </c>
      <c r="BD149" s="78" t="str">
        <f>REPLACE(INDEX(GroupVertices[Group],MATCH(Edges[[#This Row],[Vertex 2]],GroupVertices[Vertex],0)),1,1,"")</f>
        <v>85</v>
      </c>
    </row>
    <row r="150" spans="1:56" ht="15">
      <c r="A150" s="64" t="s">
        <v>309</v>
      </c>
      <c r="B150" s="64" t="s">
        <v>309</v>
      </c>
      <c r="C150" s="65"/>
      <c r="D150" s="66"/>
      <c r="E150" s="67"/>
      <c r="F150" s="68"/>
      <c r="G150" s="65"/>
      <c r="H150" s="69"/>
      <c r="I150" s="70"/>
      <c r="J150" s="70"/>
      <c r="K150" s="34" t="s">
        <v>65</v>
      </c>
      <c r="L150" s="77">
        <v>150</v>
      </c>
      <c r="M150" s="77"/>
      <c r="N150" s="72"/>
      <c r="O150" s="79" t="s">
        <v>178</v>
      </c>
      <c r="P150" s="81">
        <v>43659.772372685184</v>
      </c>
      <c r="Q150" s="79" t="s">
        <v>684</v>
      </c>
      <c r="R150" s="79"/>
      <c r="S150" s="79"/>
      <c r="T150" s="79" t="s">
        <v>1048</v>
      </c>
      <c r="U150" s="82" t="s">
        <v>1131</v>
      </c>
      <c r="V150" s="82" t="s">
        <v>1131</v>
      </c>
      <c r="W150" s="81">
        <v>43659.772372685184</v>
      </c>
      <c r="X150" s="85">
        <v>43659</v>
      </c>
      <c r="Y150" s="87" t="s">
        <v>1554</v>
      </c>
      <c r="Z150" s="82" t="s">
        <v>2072</v>
      </c>
      <c r="AA150" s="79"/>
      <c r="AB150" s="79"/>
      <c r="AC150" s="87" t="s">
        <v>2589</v>
      </c>
      <c r="AD150" s="79"/>
      <c r="AE150" s="79" t="b">
        <v>0</v>
      </c>
      <c r="AF150" s="79">
        <v>2</v>
      </c>
      <c r="AG150" s="87" t="s">
        <v>2991</v>
      </c>
      <c r="AH150" s="79" t="b">
        <v>0</v>
      </c>
      <c r="AI150" s="79" t="s">
        <v>3019</v>
      </c>
      <c r="AJ150" s="79"/>
      <c r="AK150" s="87" t="s">
        <v>2991</v>
      </c>
      <c r="AL150" s="79" t="b">
        <v>0</v>
      </c>
      <c r="AM150" s="79">
        <v>0</v>
      </c>
      <c r="AN150" s="87" t="s">
        <v>2991</v>
      </c>
      <c r="AO150" s="79" t="s">
        <v>3036</v>
      </c>
      <c r="AP150" s="79" t="b">
        <v>0</v>
      </c>
      <c r="AQ150" s="87" t="s">
        <v>2589</v>
      </c>
      <c r="AR150" s="79" t="s">
        <v>178</v>
      </c>
      <c r="AS150" s="79">
        <v>0</v>
      </c>
      <c r="AT150" s="79">
        <v>0</v>
      </c>
      <c r="AU150" s="79"/>
      <c r="AV150" s="79"/>
      <c r="AW150" s="79"/>
      <c r="AX150" s="79"/>
      <c r="AY150" s="79"/>
      <c r="AZ150" s="79"/>
      <c r="BA150" s="79"/>
      <c r="BB150" s="79"/>
      <c r="BC150" s="78" t="str">
        <f>REPLACE(INDEX(GroupVertices[Group],MATCH(Edges[[#This Row],[Vertex 1]],GroupVertices[Vertex],0)),1,1,"")</f>
        <v>86</v>
      </c>
      <c r="BD150" s="78" t="str">
        <f>REPLACE(INDEX(GroupVertices[Group],MATCH(Edges[[#This Row],[Vertex 2]],GroupVertices[Vertex],0)),1,1,"")</f>
        <v>86</v>
      </c>
    </row>
    <row r="151" spans="1:56" ht="15">
      <c r="A151" s="64" t="s">
        <v>310</v>
      </c>
      <c r="B151" s="64" t="s">
        <v>538</v>
      </c>
      <c r="C151" s="65"/>
      <c r="D151" s="66"/>
      <c r="E151" s="67"/>
      <c r="F151" s="68"/>
      <c r="G151" s="65"/>
      <c r="H151" s="69"/>
      <c r="I151" s="70"/>
      <c r="J151" s="70"/>
      <c r="K151" s="34" t="s">
        <v>65</v>
      </c>
      <c r="L151" s="77">
        <v>151</v>
      </c>
      <c r="M151" s="77"/>
      <c r="N151" s="72"/>
      <c r="O151" s="79" t="s">
        <v>561</v>
      </c>
      <c r="P151" s="81">
        <v>43659.80255787037</v>
      </c>
      <c r="Q151" s="79" t="s">
        <v>685</v>
      </c>
      <c r="R151" s="79"/>
      <c r="S151" s="79"/>
      <c r="T151" s="79" t="s">
        <v>1068</v>
      </c>
      <c r="U151" s="79"/>
      <c r="V151" s="82" t="s">
        <v>1249</v>
      </c>
      <c r="W151" s="81">
        <v>43659.80255787037</v>
      </c>
      <c r="X151" s="85">
        <v>43659</v>
      </c>
      <c r="Y151" s="87" t="s">
        <v>1555</v>
      </c>
      <c r="Z151" s="82" t="s">
        <v>2073</v>
      </c>
      <c r="AA151" s="79"/>
      <c r="AB151" s="79"/>
      <c r="AC151" s="87" t="s">
        <v>2590</v>
      </c>
      <c r="AD151" s="79"/>
      <c r="AE151" s="79" t="b">
        <v>0</v>
      </c>
      <c r="AF151" s="79">
        <v>1</v>
      </c>
      <c r="AG151" s="87" t="s">
        <v>2991</v>
      </c>
      <c r="AH151" s="79" t="b">
        <v>0</v>
      </c>
      <c r="AI151" s="79" t="s">
        <v>3019</v>
      </c>
      <c r="AJ151" s="79"/>
      <c r="AK151" s="87" t="s">
        <v>2991</v>
      </c>
      <c r="AL151" s="79" t="b">
        <v>0</v>
      </c>
      <c r="AM151" s="79">
        <v>0</v>
      </c>
      <c r="AN151" s="87" t="s">
        <v>2991</v>
      </c>
      <c r="AO151" s="79" t="s">
        <v>3037</v>
      </c>
      <c r="AP151" s="79" t="b">
        <v>0</v>
      </c>
      <c r="AQ151" s="87" t="s">
        <v>2590</v>
      </c>
      <c r="AR151" s="79" t="s">
        <v>178</v>
      </c>
      <c r="AS151" s="79">
        <v>0</v>
      </c>
      <c r="AT151" s="79">
        <v>0</v>
      </c>
      <c r="AU151" s="79" t="s">
        <v>3054</v>
      </c>
      <c r="AV151" s="79" t="s">
        <v>3069</v>
      </c>
      <c r="AW151" s="79" t="s">
        <v>3074</v>
      </c>
      <c r="AX151" s="79" t="s">
        <v>3083</v>
      </c>
      <c r="AY151" s="79" t="s">
        <v>3102</v>
      </c>
      <c r="AZ151" s="79" t="s">
        <v>3121</v>
      </c>
      <c r="BA151" s="79" t="s">
        <v>3136</v>
      </c>
      <c r="BB151" s="82" t="s">
        <v>3142</v>
      </c>
      <c r="BC151" s="78" t="str">
        <f>REPLACE(INDEX(GroupVertices[Group],MATCH(Edges[[#This Row],[Vertex 1]],GroupVertices[Vertex],0)),1,1,"")</f>
        <v>2</v>
      </c>
      <c r="BD151" s="78" t="str">
        <f>REPLACE(INDEX(GroupVertices[Group],MATCH(Edges[[#This Row],[Vertex 2]],GroupVertices[Vertex],0)),1,1,"")</f>
        <v>2</v>
      </c>
    </row>
    <row r="152" spans="1:56" ht="15">
      <c r="A152" s="64" t="s">
        <v>310</v>
      </c>
      <c r="B152" s="64" t="s">
        <v>527</v>
      </c>
      <c r="C152" s="65"/>
      <c r="D152" s="66"/>
      <c r="E152" s="67"/>
      <c r="F152" s="68"/>
      <c r="G152" s="65"/>
      <c r="H152" s="69"/>
      <c r="I152" s="70"/>
      <c r="J152" s="70"/>
      <c r="K152" s="34" t="s">
        <v>65</v>
      </c>
      <c r="L152" s="77">
        <v>152</v>
      </c>
      <c r="M152" s="77"/>
      <c r="N152" s="72"/>
      <c r="O152" s="79" t="s">
        <v>561</v>
      </c>
      <c r="P152" s="81">
        <v>43659.80255787037</v>
      </c>
      <c r="Q152" s="79" t="s">
        <v>685</v>
      </c>
      <c r="R152" s="79"/>
      <c r="S152" s="79"/>
      <c r="T152" s="79" t="s">
        <v>1068</v>
      </c>
      <c r="U152" s="79"/>
      <c r="V152" s="82" t="s">
        <v>1249</v>
      </c>
      <c r="W152" s="81">
        <v>43659.80255787037</v>
      </c>
      <c r="X152" s="85">
        <v>43659</v>
      </c>
      <c r="Y152" s="87" t="s">
        <v>1555</v>
      </c>
      <c r="Z152" s="82" t="s">
        <v>2073</v>
      </c>
      <c r="AA152" s="79"/>
      <c r="AB152" s="79"/>
      <c r="AC152" s="87" t="s">
        <v>2590</v>
      </c>
      <c r="AD152" s="79"/>
      <c r="AE152" s="79" t="b">
        <v>0</v>
      </c>
      <c r="AF152" s="79">
        <v>1</v>
      </c>
      <c r="AG152" s="87" t="s">
        <v>2991</v>
      </c>
      <c r="AH152" s="79" t="b">
        <v>0</v>
      </c>
      <c r="AI152" s="79" t="s">
        <v>3019</v>
      </c>
      <c r="AJ152" s="79"/>
      <c r="AK152" s="87" t="s">
        <v>2991</v>
      </c>
      <c r="AL152" s="79" t="b">
        <v>0</v>
      </c>
      <c r="AM152" s="79">
        <v>0</v>
      </c>
      <c r="AN152" s="87" t="s">
        <v>2991</v>
      </c>
      <c r="AO152" s="79" t="s">
        <v>3037</v>
      </c>
      <c r="AP152" s="79" t="b">
        <v>0</v>
      </c>
      <c r="AQ152" s="87" t="s">
        <v>2590</v>
      </c>
      <c r="AR152" s="79" t="s">
        <v>178</v>
      </c>
      <c r="AS152" s="79">
        <v>0</v>
      </c>
      <c r="AT152" s="79">
        <v>0</v>
      </c>
      <c r="AU152" s="79" t="s">
        <v>3054</v>
      </c>
      <c r="AV152" s="79" t="s">
        <v>3069</v>
      </c>
      <c r="AW152" s="79" t="s">
        <v>3074</v>
      </c>
      <c r="AX152" s="79" t="s">
        <v>3083</v>
      </c>
      <c r="AY152" s="79" t="s">
        <v>3102</v>
      </c>
      <c r="AZ152" s="79" t="s">
        <v>3121</v>
      </c>
      <c r="BA152" s="79" t="s">
        <v>3136</v>
      </c>
      <c r="BB152" s="82" t="s">
        <v>3142</v>
      </c>
      <c r="BC152" s="78" t="str">
        <f>REPLACE(INDEX(GroupVertices[Group],MATCH(Edges[[#This Row],[Vertex 1]],GroupVertices[Vertex],0)),1,1,"")</f>
        <v>2</v>
      </c>
      <c r="BD152" s="78" t="str">
        <f>REPLACE(INDEX(GroupVertices[Group],MATCH(Edges[[#This Row],[Vertex 2]],GroupVertices[Vertex],0)),1,1,"")</f>
        <v>3</v>
      </c>
    </row>
    <row r="153" spans="1:56" ht="15">
      <c r="A153" s="64" t="s">
        <v>310</v>
      </c>
      <c r="B153" s="64" t="s">
        <v>459</v>
      </c>
      <c r="C153" s="65"/>
      <c r="D153" s="66"/>
      <c r="E153" s="67"/>
      <c r="F153" s="68"/>
      <c r="G153" s="65"/>
      <c r="H153" s="69"/>
      <c r="I153" s="70"/>
      <c r="J153" s="70"/>
      <c r="K153" s="34" t="s">
        <v>65</v>
      </c>
      <c r="L153" s="77">
        <v>153</v>
      </c>
      <c r="M153" s="77"/>
      <c r="N153" s="72"/>
      <c r="O153" s="79" t="s">
        <v>561</v>
      </c>
      <c r="P153" s="81">
        <v>43659.80255787037</v>
      </c>
      <c r="Q153" s="79" t="s">
        <v>685</v>
      </c>
      <c r="R153" s="79"/>
      <c r="S153" s="79"/>
      <c r="T153" s="79" t="s">
        <v>1068</v>
      </c>
      <c r="U153" s="79"/>
      <c r="V153" s="82" t="s">
        <v>1249</v>
      </c>
      <c r="W153" s="81">
        <v>43659.80255787037</v>
      </c>
      <c r="X153" s="85">
        <v>43659</v>
      </c>
      <c r="Y153" s="87" t="s">
        <v>1555</v>
      </c>
      <c r="Z153" s="82" t="s">
        <v>2073</v>
      </c>
      <c r="AA153" s="79"/>
      <c r="AB153" s="79"/>
      <c r="AC153" s="87" t="s">
        <v>2590</v>
      </c>
      <c r="AD153" s="79"/>
      <c r="AE153" s="79" t="b">
        <v>0</v>
      </c>
      <c r="AF153" s="79">
        <v>1</v>
      </c>
      <c r="AG153" s="87" t="s">
        <v>2991</v>
      </c>
      <c r="AH153" s="79" t="b">
        <v>0</v>
      </c>
      <c r="AI153" s="79" t="s">
        <v>3019</v>
      </c>
      <c r="AJ153" s="79"/>
      <c r="AK153" s="87" t="s">
        <v>2991</v>
      </c>
      <c r="AL153" s="79" t="b">
        <v>0</v>
      </c>
      <c r="AM153" s="79">
        <v>0</v>
      </c>
      <c r="AN153" s="87" t="s">
        <v>2991</v>
      </c>
      <c r="AO153" s="79" t="s">
        <v>3037</v>
      </c>
      <c r="AP153" s="79" t="b">
        <v>0</v>
      </c>
      <c r="AQ153" s="87" t="s">
        <v>2590</v>
      </c>
      <c r="AR153" s="79" t="s">
        <v>178</v>
      </c>
      <c r="AS153" s="79">
        <v>0</v>
      </c>
      <c r="AT153" s="79">
        <v>0</v>
      </c>
      <c r="AU153" s="79" t="s">
        <v>3054</v>
      </c>
      <c r="AV153" s="79" t="s">
        <v>3069</v>
      </c>
      <c r="AW153" s="79" t="s">
        <v>3074</v>
      </c>
      <c r="AX153" s="79" t="s">
        <v>3083</v>
      </c>
      <c r="AY153" s="79" t="s">
        <v>3102</v>
      </c>
      <c r="AZ153" s="79" t="s">
        <v>3121</v>
      </c>
      <c r="BA153" s="79" t="s">
        <v>3136</v>
      </c>
      <c r="BB153" s="82" t="s">
        <v>3142</v>
      </c>
      <c r="BC153" s="78" t="str">
        <f>REPLACE(INDEX(GroupVertices[Group],MATCH(Edges[[#This Row],[Vertex 1]],GroupVertices[Vertex],0)),1,1,"")</f>
        <v>2</v>
      </c>
      <c r="BD153" s="78" t="str">
        <f>REPLACE(INDEX(GroupVertices[Group],MATCH(Edges[[#This Row],[Vertex 2]],GroupVertices[Vertex],0)),1,1,"")</f>
        <v>2</v>
      </c>
    </row>
    <row r="154" spans="1:56" ht="15">
      <c r="A154" s="64" t="s">
        <v>310</v>
      </c>
      <c r="B154" s="64" t="s">
        <v>519</v>
      </c>
      <c r="C154" s="65"/>
      <c r="D154" s="66"/>
      <c r="E154" s="67"/>
      <c r="F154" s="68"/>
      <c r="G154" s="65"/>
      <c r="H154" s="69"/>
      <c r="I154" s="70"/>
      <c r="J154" s="70"/>
      <c r="K154" s="34" t="s">
        <v>65</v>
      </c>
      <c r="L154" s="77">
        <v>154</v>
      </c>
      <c r="M154" s="77"/>
      <c r="N154" s="72"/>
      <c r="O154" s="79" t="s">
        <v>561</v>
      </c>
      <c r="P154" s="81">
        <v>43659.80255787037</v>
      </c>
      <c r="Q154" s="79" t="s">
        <v>685</v>
      </c>
      <c r="R154" s="79"/>
      <c r="S154" s="79"/>
      <c r="T154" s="79" t="s">
        <v>1068</v>
      </c>
      <c r="U154" s="79"/>
      <c r="V154" s="82" t="s">
        <v>1249</v>
      </c>
      <c r="W154" s="81">
        <v>43659.80255787037</v>
      </c>
      <c r="X154" s="85">
        <v>43659</v>
      </c>
      <c r="Y154" s="87" t="s">
        <v>1555</v>
      </c>
      <c r="Z154" s="82" t="s">
        <v>2073</v>
      </c>
      <c r="AA154" s="79"/>
      <c r="AB154" s="79"/>
      <c r="AC154" s="87" t="s">
        <v>2590</v>
      </c>
      <c r="AD154" s="79"/>
      <c r="AE154" s="79" t="b">
        <v>0</v>
      </c>
      <c r="AF154" s="79">
        <v>1</v>
      </c>
      <c r="AG154" s="87" t="s">
        <v>2991</v>
      </c>
      <c r="AH154" s="79" t="b">
        <v>0</v>
      </c>
      <c r="AI154" s="79" t="s">
        <v>3019</v>
      </c>
      <c r="AJ154" s="79"/>
      <c r="AK154" s="87" t="s">
        <v>2991</v>
      </c>
      <c r="AL154" s="79" t="b">
        <v>0</v>
      </c>
      <c r="AM154" s="79">
        <v>0</v>
      </c>
      <c r="AN154" s="87" t="s">
        <v>2991</v>
      </c>
      <c r="AO154" s="79" t="s">
        <v>3037</v>
      </c>
      <c r="AP154" s="79" t="b">
        <v>0</v>
      </c>
      <c r="AQ154" s="87" t="s">
        <v>2590</v>
      </c>
      <c r="AR154" s="79" t="s">
        <v>178</v>
      </c>
      <c r="AS154" s="79">
        <v>0</v>
      </c>
      <c r="AT154" s="79">
        <v>0</v>
      </c>
      <c r="AU154" s="79" t="s">
        <v>3054</v>
      </c>
      <c r="AV154" s="79" t="s">
        <v>3069</v>
      </c>
      <c r="AW154" s="79" t="s">
        <v>3074</v>
      </c>
      <c r="AX154" s="79" t="s">
        <v>3083</v>
      </c>
      <c r="AY154" s="79" t="s">
        <v>3102</v>
      </c>
      <c r="AZ154" s="79" t="s">
        <v>3121</v>
      </c>
      <c r="BA154" s="79" t="s">
        <v>3136</v>
      </c>
      <c r="BB154" s="82" t="s">
        <v>3142</v>
      </c>
      <c r="BC154" s="78" t="str">
        <f>REPLACE(INDEX(GroupVertices[Group],MATCH(Edges[[#This Row],[Vertex 1]],GroupVertices[Vertex],0)),1,1,"")</f>
        <v>2</v>
      </c>
      <c r="BD154" s="78" t="str">
        <f>REPLACE(INDEX(GroupVertices[Group],MATCH(Edges[[#This Row],[Vertex 2]],GroupVertices[Vertex],0)),1,1,"")</f>
        <v>2</v>
      </c>
    </row>
    <row r="155" spans="1:56" ht="15">
      <c r="A155" s="64" t="s">
        <v>311</v>
      </c>
      <c r="B155" s="64" t="s">
        <v>459</v>
      </c>
      <c r="C155" s="65"/>
      <c r="D155" s="66"/>
      <c r="E155" s="67"/>
      <c r="F155" s="68"/>
      <c r="G155" s="65"/>
      <c r="H155" s="69"/>
      <c r="I155" s="70"/>
      <c r="J155" s="70"/>
      <c r="K155" s="34" t="s">
        <v>65</v>
      </c>
      <c r="L155" s="77">
        <v>155</v>
      </c>
      <c r="M155" s="77"/>
      <c r="N155" s="72"/>
      <c r="O155" s="79" t="s">
        <v>561</v>
      </c>
      <c r="P155" s="81">
        <v>43659.81778935185</v>
      </c>
      <c r="Q155" s="79" t="s">
        <v>686</v>
      </c>
      <c r="R155" s="79"/>
      <c r="S155" s="79"/>
      <c r="T155" s="79" t="s">
        <v>1069</v>
      </c>
      <c r="U155" s="79"/>
      <c r="V155" s="82" t="s">
        <v>1250</v>
      </c>
      <c r="W155" s="81">
        <v>43659.81778935185</v>
      </c>
      <c r="X155" s="85">
        <v>43659</v>
      </c>
      <c r="Y155" s="87" t="s">
        <v>1556</v>
      </c>
      <c r="Z155" s="82" t="s">
        <v>2074</v>
      </c>
      <c r="AA155" s="79"/>
      <c r="AB155" s="79"/>
      <c r="AC155" s="87" t="s">
        <v>2591</v>
      </c>
      <c r="AD155" s="79"/>
      <c r="AE155" s="79" t="b">
        <v>0</v>
      </c>
      <c r="AF155" s="79">
        <v>1</v>
      </c>
      <c r="AG155" s="87" t="s">
        <v>2991</v>
      </c>
      <c r="AH155" s="79" t="b">
        <v>0</v>
      </c>
      <c r="AI155" s="79" t="s">
        <v>3019</v>
      </c>
      <c r="AJ155" s="79"/>
      <c r="AK155" s="87" t="s">
        <v>2991</v>
      </c>
      <c r="AL155" s="79" t="b">
        <v>0</v>
      </c>
      <c r="AM155" s="79">
        <v>0</v>
      </c>
      <c r="AN155" s="87" t="s">
        <v>2991</v>
      </c>
      <c r="AO155" s="79" t="s">
        <v>3038</v>
      </c>
      <c r="AP155" s="79" t="b">
        <v>0</v>
      </c>
      <c r="AQ155" s="87" t="s">
        <v>2591</v>
      </c>
      <c r="AR155" s="79" t="s">
        <v>178</v>
      </c>
      <c r="AS155" s="79">
        <v>0</v>
      </c>
      <c r="AT155" s="79">
        <v>0</v>
      </c>
      <c r="AU155" s="79"/>
      <c r="AV155" s="79"/>
      <c r="AW155" s="79"/>
      <c r="AX155" s="79"/>
      <c r="AY155" s="79"/>
      <c r="AZ155" s="79"/>
      <c r="BA155" s="79"/>
      <c r="BB155" s="79"/>
      <c r="BC155" s="78" t="str">
        <f>REPLACE(INDEX(GroupVertices[Group],MATCH(Edges[[#This Row],[Vertex 1]],GroupVertices[Vertex],0)),1,1,"")</f>
        <v>2</v>
      </c>
      <c r="BD155" s="78" t="str">
        <f>REPLACE(INDEX(GroupVertices[Group],MATCH(Edges[[#This Row],[Vertex 2]],GroupVertices[Vertex],0)),1,1,"")</f>
        <v>2</v>
      </c>
    </row>
    <row r="156" spans="1:56" ht="15">
      <c r="A156" s="64" t="s">
        <v>311</v>
      </c>
      <c r="B156" s="64" t="s">
        <v>522</v>
      </c>
      <c r="C156" s="65"/>
      <c r="D156" s="66"/>
      <c r="E156" s="67"/>
      <c r="F156" s="68"/>
      <c r="G156" s="65"/>
      <c r="H156" s="69"/>
      <c r="I156" s="70"/>
      <c r="J156" s="70"/>
      <c r="K156" s="34" t="s">
        <v>65</v>
      </c>
      <c r="L156" s="77">
        <v>156</v>
      </c>
      <c r="M156" s="77"/>
      <c r="N156" s="72"/>
      <c r="O156" s="79" t="s">
        <v>561</v>
      </c>
      <c r="P156" s="81">
        <v>43659.81778935185</v>
      </c>
      <c r="Q156" s="79" t="s">
        <v>686</v>
      </c>
      <c r="R156" s="79"/>
      <c r="S156" s="79"/>
      <c r="T156" s="79" t="s">
        <v>1069</v>
      </c>
      <c r="U156" s="79"/>
      <c r="V156" s="82" t="s">
        <v>1250</v>
      </c>
      <c r="W156" s="81">
        <v>43659.81778935185</v>
      </c>
      <c r="X156" s="85">
        <v>43659</v>
      </c>
      <c r="Y156" s="87" t="s">
        <v>1556</v>
      </c>
      <c r="Z156" s="82" t="s">
        <v>2074</v>
      </c>
      <c r="AA156" s="79"/>
      <c r="AB156" s="79"/>
      <c r="AC156" s="87" t="s">
        <v>2591</v>
      </c>
      <c r="AD156" s="79"/>
      <c r="AE156" s="79" t="b">
        <v>0</v>
      </c>
      <c r="AF156" s="79">
        <v>1</v>
      </c>
      <c r="AG156" s="87" t="s">
        <v>2991</v>
      </c>
      <c r="AH156" s="79" t="b">
        <v>0</v>
      </c>
      <c r="AI156" s="79" t="s">
        <v>3019</v>
      </c>
      <c r="AJ156" s="79"/>
      <c r="AK156" s="87" t="s">
        <v>2991</v>
      </c>
      <c r="AL156" s="79" t="b">
        <v>0</v>
      </c>
      <c r="AM156" s="79">
        <v>0</v>
      </c>
      <c r="AN156" s="87" t="s">
        <v>2991</v>
      </c>
      <c r="AO156" s="79" t="s">
        <v>3038</v>
      </c>
      <c r="AP156" s="79" t="b">
        <v>0</v>
      </c>
      <c r="AQ156" s="87" t="s">
        <v>2591</v>
      </c>
      <c r="AR156" s="79" t="s">
        <v>178</v>
      </c>
      <c r="AS156" s="79">
        <v>0</v>
      </c>
      <c r="AT156" s="79">
        <v>0</v>
      </c>
      <c r="AU156" s="79"/>
      <c r="AV156" s="79"/>
      <c r="AW156" s="79"/>
      <c r="AX156" s="79"/>
      <c r="AY156" s="79"/>
      <c r="AZ156" s="79"/>
      <c r="BA156" s="79"/>
      <c r="BB156" s="79"/>
      <c r="BC156" s="78" t="str">
        <f>REPLACE(INDEX(GroupVertices[Group],MATCH(Edges[[#This Row],[Vertex 1]],GroupVertices[Vertex],0)),1,1,"")</f>
        <v>2</v>
      </c>
      <c r="BD156" s="78" t="str">
        <f>REPLACE(INDEX(GroupVertices[Group],MATCH(Edges[[#This Row],[Vertex 2]],GroupVertices[Vertex],0)),1,1,"")</f>
        <v>1</v>
      </c>
    </row>
    <row r="157" spans="1:56" ht="15">
      <c r="A157" s="64" t="s">
        <v>312</v>
      </c>
      <c r="B157" s="64" t="s">
        <v>312</v>
      </c>
      <c r="C157" s="65"/>
      <c r="D157" s="66"/>
      <c r="E157" s="67"/>
      <c r="F157" s="68"/>
      <c r="G157" s="65"/>
      <c r="H157" s="69"/>
      <c r="I157" s="70"/>
      <c r="J157" s="70"/>
      <c r="K157" s="34" t="s">
        <v>65</v>
      </c>
      <c r="L157" s="77">
        <v>157</v>
      </c>
      <c r="M157" s="77"/>
      <c r="N157" s="72"/>
      <c r="O157" s="79" t="s">
        <v>178</v>
      </c>
      <c r="P157" s="81">
        <v>43659.0525462963</v>
      </c>
      <c r="Q157" s="79" t="s">
        <v>687</v>
      </c>
      <c r="R157" s="82" t="s">
        <v>1012</v>
      </c>
      <c r="S157" s="79" t="s">
        <v>1037</v>
      </c>
      <c r="T157" s="79" t="s">
        <v>1048</v>
      </c>
      <c r="U157" s="79"/>
      <c r="V157" s="82" t="s">
        <v>1251</v>
      </c>
      <c r="W157" s="81">
        <v>43659.0525462963</v>
      </c>
      <c r="X157" s="85">
        <v>43659</v>
      </c>
      <c r="Y157" s="87" t="s">
        <v>1557</v>
      </c>
      <c r="Z157" s="82" t="s">
        <v>2075</v>
      </c>
      <c r="AA157" s="79"/>
      <c r="AB157" s="79"/>
      <c r="AC157" s="87" t="s">
        <v>2592</v>
      </c>
      <c r="AD157" s="79"/>
      <c r="AE157" s="79" t="b">
        <v>0</v>
      </c>
      <c r="AF157" s="79">
        <v>7</v>
      </c>
      <c r="AG157" s="87" t="s">
        <v>2991</v>
      </c>
      <c r="AH157" s="79" t="b">
        <v>1</v>
      </c>
      <c r="AI157" s="79" t="s">
        <v>3019</v>
      </c>
      <c r="AJ157" s="79"/>
      <c r="AK157" s="87" t="s">
        <v>3032</v>
      </c>
      <c r="AL157" s="79" t="b">
        <v>0</v>
      </c>
      <c r="AM157" s="79">
        <v>1</v>
      </c>
      <c r="AN157" s="87" t="s">
        <v>2991</v>
      </c>
      <c r="AO157" s="79" t="s">
        <v>3036</v>
      </c>
      <c r="AP157" s="79" t="b">
        <v>0</v>
      </c>
      <c r="AQ157" s="87" t="s">
        <v>2592</v>
      </c>
      <c r="AR157" s="79" t="s">
        <v>178</v>
      </c>
      <c r="AS157" s="79">
        <v>0</v>
      </c>
      <c r="AT157" s="79">
        <v>0</v>
      </c>
      <c r="AU157" s="79"/>
      <c r="AV157" s="79"/>
      <c r="AW157" s="79"/>
      <c r="AX157" s="79"/>
      <c r="AY157" s="79"/>
      <c r="AZ157" s="79"/>
      <c r="BA157" s="79"/>
      <c r="BB157" s="79"/>
      <c r="BC157" s="78" t="str">
        <f>REPLACE(INDEX(GroupVertices[Group],MATCH(Edges[[#This Row],[Vertex 1]],GroupVertices[Vertex],0)),1,1,"")</f>
        <v>39</v>
      </c>
      <c r="BD157" s="78" t="str">
        <f>REPLACE(INDEX(GroupVertices[Group],MATCH(Edges[[#This Row],[Vertex 2]],GroupVertices[Vertex],0)),1,1,"")</f>
        <v>39</v>
      </c>
    </row>
    <row r="158" spans="1:56" ht="15">
      <c r="A158" s="64" t="s">
        <v>313</v>
      </c>
      <c r="B158" s="64" t="s">
        <v>312</v>
      </c>
      <c r="C158" s="65"/>
      <c r="D158" s="66"/>
      <c r="E158" s="67"/>
      <c r="F158" s="68"/>
      <c r="G158" s="65"/>
      <c r="H158" s="69"/>
      <c r="I158" s="70"/>
      <c r="J158" s="70"/>
      <c r="K158" s="34" t="s">
        <v>65</v>
      </c>
      <c r="L158" s="77">
        <v>158</v>
      </c>
      <c r="M158" s="77"/>
      <c r="N158" s="72"/>
      <c r="O158" s="79" t="s">
        <v>562</v>
      </c>
      <c r="P158" s="81">
        <v>43659.82460648148</v>
      </c>
      <c r="Q158" s="79" t="s">
        <v>687</v>
      </c>
      <c r="R158" s="79"/>
      <c r="S158" s="79"/>
      <c r="T158" s="79" t="s">
        <v>1048</v>
      </c>
      <c r="U158" s="79"/>
      <c r="V158" s="82" t="s">
        <v>1252</v>
      </c>
      <c r="W158" s="81">
        <v>43659.82460648148</v>
      </c>
      <c r="X158" s="85">
        <v>43659</v>
      </c>
      <c r="Y158" s="87" t="s">
        <v>1558</v>
      </c>
      <c r="Z158" s="82" t="s">
        <v>2076</v>
      </c>
      <c r="AA158" s="79"/>
      <c r="AB158" s="79"/>
      <c r="AC158" s="87" t="s">
        <v>2593</v>
      </c>
      <c r="AD158" s="79"/>
      <c r="AE158" s="79" t="b">
        <v>0</v>
      </c>
      <c r="AF158" s="79">
        <v>0</v>
      </c>
      <c r="AG158" s="87" t="s">
        <v>2991</v>
      </c>
      <c r="AH158" s="79" t="b">
        <v>1</v>
      </c>
      <c r="AI158" s="79" t="s">
        <v>3019</v>
      </c>
      <c r="AJ158" s="79"/>
      <c r="AK158" s="87" t="s">
        <v>3032</v>
      </c>
      <c r="AL158" s="79" t="b">
        <v>0</v>
      </c>
      <c r="AM158" s="79">
        <v>1</v>
      </c>
      <c r="AN158" s="87" t="s">
        <v>2592</v>
      </c>
      <c r="AO158" s="79" t="s">
        <v>3036</v>
      </c>
      <c r="AP158" s="79" t="b">
        <v>0</v>
      </c>
      <c r="AQ158" s="87" t="s">
        <v>2592</v>
      </c>
      <c r="AR158" s="79" t="s">
        <v>178</v>
      </c>
      <c r="AS158" s="79">
        <v>0</v>
      </c>
      <c r="AT158" s="79">
        <v>0</v>
      </c>
      <c r="AU158" s="79"/>
      <c r="AV158" s="79"/>
      <c r="AW158" s="79"/>
      <c r="AX158" s="79"/>
      <c r="AY158" s="79"/>
      <c r="AZ158" s="79"/>
      <c r="BA158" s="79"/>
      <c r="BB158" s="79"/>
      <c r="BC158" s="78" t="str">
        <f>REPLACE(INDEX(GroupVertices[Group],MATCH(Edges[[#This Row],[Vertex 1]],GroupVertices[Vertex],0)),1,1,"")</f>
        <v>39</v>
      </c>
      <c r="BD158" s="78" t="str">
        <f>REPLACE(INDEX(GroupVertices[Group],MATCH(Edges[[#This Row],[Vertex 2]],GroupVertices[Vertex],0)),1,1,"")</f>
        <v>39</v>
      </c>
    </row>
    <row r="159" spans="1:56" ht="15">
      <c r="A159" s="64" t="s">
        <v>314</v>
      </c>
      <c r="B159" s="64" t="s">
        <v>519</v>
      </c>
      <c r="C159" s="65"/>
      <c r="D159" s="66"/>
      <c r="E159" s="67"/>
      <c r="F159" s="68"/>
      <c r="G159" s="65"/>
      <c r="H159" s="69"/>
      <c r="I159" s="70"/>
      <c r="J159" s="70"/>
      <c r="K159" s="34" t="s">
        <v>65</v>
      </c>
      <c r="L159" s="77">
        <v>159</v>
      </c>
      <c r="M159" s="77"/>
      <c r="N159" s="72"/>
      <c r="O159" s="79" t="s">
        <v>562</v>
      </c>
      <c r="P159" s="81">
        <v>43659.82711805555</v>
      </c>
      <c r="Q159" s="79" t="s">
        <v>665</v>
      </c>
      <c r="R159" s="82" t="s">
        <v>1011</v>
      </c>
      <c r="S159" s="79" t="s">
        <v>1038</v>
      </c>
      <c r="T159" s="79" t="s">
        <v>1048</v>
      </c>
      <c r="U159" s="82" t="s">
        <v>1125</v>
      </c>
      <c r="V159" s="82" t="s">
        <v>1125</v>
      </c>
      <c r="W159" s="81">
        <v>43659.82711805555</v>
      </c>
      <c r="X159" s="85">
        <v>43659</v>
      </c>
      <c r="Y159" s="87" t="s">
        <v>1559</v>
      </c>
      <c r="Z159" s="82" t="s">
        <v>2077</v>
      </c>
      <c r="AA159" s="79"/>
      <c r="AB159" s="79"/>
      <c r="AC159" s="87" t="s">
        <v>2594</v>
      </c>
      <c r="AD159" s="79"/>
      <c r="AE159" s="79" t="b">
        <v>0</v>
      </c>
      <c r="AF159" s="79">
        <v>0</v>
      </c>
      <c r="AG159" s="87" t="s">
        <v>2991</v>
      </c>
      <c r="AH159" s="79" t="b">
        <v>0</v>
      </c>
      <c r="AI159" s="79" t="s">
        <v>3019</v>
      </c>
      <c r="AJ159" s="79"/>
      <c r="AK159" s="87" t="s">
        <v>2991</v>
      </c>
      <c r="AL159" s="79" t="b">
        <v>0</v>
      </c>
      <c r="AM159" s="79">
        <v>8</v>
      </c>
      <c r="AN159" s="87" t="s">
        <v>2974</v>
      </c>
      <c r="AO159" s="79" t="s">
        <v>3036</v>
      </c>
      <c r="AP159" s="79" t="b">
        <v>0</v>
      </c>
      <c r="AQ159" s="87" t="s">
        <v>2974</v>
      </c>
      <c r="AR159" s="79" t="s">
        <v>178</v>
      </c>
      <c r="AS159" s="79">
        <v>0</v>
      </c>
      <c r="AT159" s="79">
        <v>0</v>
      </c>
      <c r="AU159" s="79"/>
      <c r="AV159" s="79"/>
      <c r="AW159" s="79"/>
      <c r="AX159" s="79"/>
      <c r="AY159" s="79"/>
      <c r="AZ159" s="79"/>
      <c r="BA159" s="79"/>
      <c r="BB159" s="79"/>
      <c r="BC159" s="78" t="str">
        <f>REPLACE(INDEX(GroupVertices[Group],MATCH(Edges[[#This Row],[Vertex 1]],GroupVertices[Vertex],0)),1,1,"")</f>
        <v>2</v>
      </c>
      <c r="BD159" s="78" t="str">
        <f>REPLACE(INDEX(GroupVertices[Group],MATCH(Edges[[#This Row],[Vertex 2]],GroupVertices[Vertex],0)),1,1,"")</f>
        <v>2</v>
      </c>
    </row>
    <row r="160" spans="1:56" ht="15">
      <c r="A160" s="64" t="s">
        <v>315</v>
      </c>
      <c r="B160" s="64" t="s">
        <v>315</v>
      </c>
      <c r="C160" s="65"/>
      <c r="D160" s="66"/>
      <c r="E160" s="67"/>
      <c r="F160" s="68"/>
      <c r="G160" s="65"/>
      <c r="H160" s="69"/>
      <c r="I160" s="70"/>
      <c r="J160" s="70"/>
      <c r="K160" s="34" t="s">
        <v>65</v>
      </c>
      <c r="L160" s="77">
        <v>160</v>
      </c>
      <c r="M160" s="77"/>
      <c r="N160" s="72"/>
      <c r="O160" s="79" t="s">
        <v>178</v>
      </c>
      <c r="P160" s="81">
        <v>43659.85105324074</v>
      </c>
      <c r="Q160" s="79" t="s">
        <v>688</v>
      </c>
      <c r="R160" s="79"/>
      <c r="S160" s="79"/>
      <c r="T160" s="79" t="s">
        <v>1070</v>
      </c>
      <c r="U160" s="79"/>
      <c r="V160" s="82" t="s">
        <v>1253</v>
      </c>
      <c r="W160" s="81">
        <v>43659.85105324074</v>
      </c>
      <c r="X160" s="85">
        <v>43659</v>
      </c>
      <c r="Y160" s="87" t="s">
        <v>1560</v>
      </c>
      <c r="Z160" s="82" t="s">
        <v>2078</v>
      </c>
      <c r="AA160" s="79"/>
      <c r="AB160" s="79"/>
      <c r="AC160" s="87" t="s">
        <v>2595</v>
      </c>
      <c r="AD160" s="79"/>
      <c r="AE160" s="79" t="b">
        <v>0</v>
      </c>
      <c r="AF160" s="79">
        <v>0</v>
      </c>
      <c r="AG160" s="87" t="s">
        <v>2991</v>
      </c>
      <c r="AH160" s="79" t="b">
        <v>0</v>
      </c>
      <c r="AI160" s="79" t="s">
        <v>3019</v>
      </c>
      <c r="AJ160" s="79"/>
      <c r="AK160" s="87" t="s">
        <v>2991</v>
      </c>
      <c r="AL160" s="79" t="b">
        <v>0</v>
      </c>
      <c r="AM160" s="79">
        <v>0</v>
      </c>
      <c r="AN160" s="87" t="s">
        <v>2991</v>
      </c>
      <c r="AO160" s="79" t="s">
        <v>3036</v>
      </c>
      <c r="AP160" s="79" t="b">
        <v>0</v>
      </c>
      <c r="AQ160" s="87" t="s">
        <v>2595</v>
      </c>
      <c r="AR160" s="79" t="s">
        <v>178</v>
      </c>
      <c r="AS160" s="79">
        <v>0</v>
      </c>
      <c r="AT160" s="79">
        <v>0</v>
      </c>
      <c r="AU160" s="79"/>
      <c r="AV160" s="79"/>
      <c r="AW160" s="79"/>
      <c r="AX160" s="79"/>
      <c r="AY160" s="79"/>
      <c r="AZ160" s="79"/>
      <c r="BA160" s="79"/>
      <c r="BB160" s="79"/>
      <c r="BC160" s="78" t="str">
        <f>REPLACE(INDEX(GroupVertices[Group],MATCH(Edges[[#This Row],[Vertex 1]],GroupVertices[Vertex],0)),1,1,"")</f>
        <v>87</v>
      </c>
      <c r="BD160" s="78" t="str">
        <f>REPLACE(INDEX(GroupVertices[Group],MATCH(Edges[[#This Row],[Vertex 2]],GroupVertices[Vertex],0)),1,1,"")</f>
        <v>87</v>
      </c>
    </row>
    <row r="161" spans="1:56" ht="15">
      <c r="A161" s="64" t="s">
        <v>316</v>
      </c>
      <c r="B161" s="64" t="s">
        <v>316</v>
      </c>
      <c r="C161" s="65"/>
      <c r="D161" s="66"/>
      <c r="E161" s="67"/>
      <c r="F161" s="68"/>
      <c r="G161" s="65"/>
      <c r="H161" s="69"/>
      <c r="I161" s="70"/>
      <c r="J161" s="70"/>
      <c r="K161" s="34" t="s">
        <v>65</v>
      </c>
      <c r="L161" s="77">
        <v>161</v>
      </c>
      <c r="M161" s="77"/>
      <c r="N161" s="72"/>
      <c r="O161" s="79" t="s">
        <v>178</v>
      </c>
      <c r="P161" s="81">
        <v>43659.86649305555</v>
      </c>
      <c r="Q161" s="79" t="s">
        <v>689</v>
      </c>
      <c r="R161" s="79"/>
      <c r="S161" s="79"/>
      <c r="T161" s="79" t="s">
        <v>1071</v>
      </c>
      <c r="U161" s="82" t="s">
        <v>1132</v>
      </c>
      <c r="V161" s="82" t="s">
        <v>1132</v>
      </c>
      <c r="W161" s="81">
        <v>43659.86649305555</v>
      </c>
      <c r="X161" s="85">
        <v>43659</v>
      </c>
      <c r="Y161" s="87" t="s">
        <v>1561</v>
      </c>
      <c r="Z161" s="82" t="s">
        <v>2079</v>
      </c>
      <c r="AA161" s="79"/>
      <c r="AB161" s="79"/>
      <c r="AC161" s="87" t="s">
        <v>2596</v>
      </c>
      <c r="AD161" s="79"/>
      <c r="AE161" s="79" t="b">
        <v>0</v>
      </c>
      <c r="AF161" s="79">
        <v>7</v>
      </c>
      <c r="AG161" s="87" t="s">
        <v>2991</v>
      </c>
      <c r="AH161" s="79" t="b">
        <v>0</v>
      </c>
      <c r="AI161" s="79" t="s">
        <v>3023</v>
      </c>
      <c r="AJ161" s="79"/>
      <c r="AK161" s="87" t="s">
        <v>2991</v>
      </c>
      <c r="AL161" s="79" t="b">
        <v>0</v>
      </c>
      <c r="AM161" s="79">
        <v>0</v>
      </c>
      <c r="AN161" s="87" t="s">
        <v>2991</v>
      </c>
      <c r="AO161" s="79" t="s">
        <v>3037</v>
      </c>
      <c r="AP161" s="79" t="b">
        <v>0</v>
      </c>
      <c r="AQ161" s="87" t="s">
        <v>2596</v>
      </c>
      <c r="AR161" s="79" t="s">
        <v>178</v>
      </c>
      <c r="AS161" s="79">
        <v>0</v>
      </c>
      <c r="AT161" s="79">
        <v>0</v>
      </c>
      <c r="AU161" s="79"/>
      <c r="AV161" s="79"/>
      <c r="AW161" s="79"/>
      <c r="AX161" s="79"/>
      <c r="AY161" s="79"/>
      <c r="AZ161" s="79"/>
      <c r="BA161" s="79"/>
      <c r="BB161" s="79"/>
      <c r="BC161" s="78" t="str">
        <f>REPLACE(INDEX(GroupVertices[Group],MATCH(Edges[[#This Row],[Vertex 1]],GroupVertices[Vertex],0)),1,1,"")</f>
        <v>88</v>
      </c>
      <c r="BD161" s="78" t="str">
        <f>REPLACE(INDEX(GroupVertices[Group],MATCH(Edges[[#This Row],[Vertex 2]],GroupVertices[Vertex],0)),1,1,"")</f>
        <v>88</v>
      </c>
    </row>
    <row r="162" spans="1:56" ht="15">
      <c r="A162" s="64" t="s">
        <v>317</v>
      </c>
      <c r="B162" s="64" t="s">
        <v>317</v>
      </c>
      <c r="C162" s="65"/>
      <c r="D162" s="66"/>
      <c r="E162" s="67"/>
      <c r="F162" s="68"/>
      <c r="G162" s="65"/>
      <c r="H162" s="69"/>
      <c r="I162" s="70"/>
      <c r="J162" s="70"/>
      <c r="K162" s="34" t="s">
        <v>65</v>
      </c>
      <c r="L162" s="77">
        <v>162</v>
      </c>
      <c r="M162" s="77"/>
      <c r="N162" s="72"/>
      <c r="O162" s="79" t="s">
        <v>178</v>
      </c>
      <c r="P162" s="81">
        <v>43659.872928240744</v>
      </c>
      <c r="Q162" s="79" t="s">
        <v>690</v>
      </c>
      <c r="R162" s="82" t="s">
        <v>1013</v>
      </c>
      <c r="S162" s="79" t="s">
        <v>1039</v>
      </c>
      <c r="T162" s="79" t="s">
        <v>1072</v>
      </c>
      <c r="U162" s="79"/>
      <c r="V162" s="82" t="s">
        <v>1254</v>
      </c>
      <c r="W162" s="81">
        <v>43659.872928240744</v>
      </c>
      <c r="X162" s="85">
        <v>43659</v>
      </c>
      <c r="Y162" s="87" t="s">
        <v>1562</v>
      </c>
      <c r="Z162" s="82" t="s">
        <v>2080</v>
      </c>
      <c r="AA162" s="79"/>
      <c r="AB162" s="79"/>
      <c r="AC162" s="87" t="s">
        <v>2597</v>
      </c>
      <c r="AD162" s="79"/>
      <c r="AE162" s="79" t="b">
        <v>0</v>
      </c>
      <c r="AF162" s="79">
        <v>0</v>
      </c>
      <c r="AG162" s="87" t="s">
        <v>2991</v>
      </c>
      <c r="AH162" s="79" t="b">
        <v>0</v>
      </c>
      <c r="AI162" s="79" t="s">
        <v>3019</v>
      </c>
      <c r="AJ162" s="79"/>
      <c r="AK162" s="87" t="s">
        <v>2991</v>
      </c>
      <c r="AL162" s="79" t="b">
        <v>0</v>
      </c>
      <c r="AM162" s="79">
        <v>0</v>
      </c>
      <c r="AN162" s="87" t="s">
        <v>2991</v>
      </c>
      <c r="AO162" s="79" t="s">
        <v>3043</v>
      </c>
      <c r="AP162" s="79" t="b">
        <v>0</v>
      </c>
      <c r="AQ162" s="87" t="s">
        <v>2597</v>
      </c>
      <c r="AR162" s="79" t="s">
        <v>178</v>
      </c>
      <c r="AS162" s="79">
        <v>0</v>
      </c>
      <c r="AT162" s="79">
        <v>0</v>
      </c>
      <c r="AU162" s="79"/>
      <c r="AV162" s="79"/>
      <c r="AW162" s="79"/>
      <c r="AX162" s="79"/>
      <c r="AY162" s="79"/>
      <c r="AZ162" s="79"/>
      <c r="BA162" s="79"/>
      <c r="BB162" s="79"/>
      <c r="BC162" s="78" t="str">
        <f>REPLACE(INDEX(GroupVertices[Group],MATCH(Edges[[#This Row],[Vertex 1]],GroupVertices[Vertex],0)),1,1,"")</f>
        <v>89</v>
      </c>
      <c r="BD162" s="78" t="str">
        <f>REPLACE(INDEX(GroupVertices[Group],MATCH(Edges[[#This Row],[Vertex 2]],GroupVertices[Vertex],0)),1,1,"")</f>
        <v>89</v>
      </c>
    </row>
    <row r="163" spans="1:56" ht="15">
      <c r="A163" s="64" t="s">
        <v>318</v>
      </c>
      <c r="B163" s="64" t="s">
        <v>522</v>
      </c>
      <c r="C163" s="65"/>
      <c r="D163" s="66"/>
      <c r="E163" s="67"/>
      <c r="F163" s="68"/>
      <c r="G163" s="65"/>
      <c r="H163" s="69"/>
      <c r="I163" s="70"/>
      <c r="J163" s="70"/>
      <c r="K163" s="34" t="s">
        <v>65</v>
      </c>
      <c r="L163" s="77">
        <v>163</v>
      </c>
      <c r="M163" s="77"/>
      <c r="N163" s="72"/>
      <c r="O163" s="79" t="s">
        <v>561</v>
      </c>
      <c r="P163" s="81">
        <v>43659.87614583333</v>
      </c>
      <c r="Q163" s="79" t="s">
        <v>691</v>
      </c>
      <c r="R163" s="79"/>
      <c r="S163" s="79"/>
      <c r="T163" s="79" t="s">
        <v>1048</v>
      </c>
      <c r="U163" s="79"/>
      <c r="V163" s="82" t="s">
        <v>1255</v>
      </c>
      <c r="W163" s="81">
        <v>43659.87614583333</v>
      </c>
      <c r="X163" s="85">
        <v>43659</v>
      </c>
      <c r="Y163" s="87" t="s">
        <v>1563</v>
      </c>
      <c r="Z163" s="82" t="s">
        <v>2081</v>
      </c>
      <c r="AA163" s="79"/>
      <c r="AB163" s="79"/>
      <c r="AC163" s="87" t="s">
        <v>2598</v>
      </c>
      <c r="AD163" s="79"/>
      <c r="AE163" s="79" t="b">
        <v>0</v>
      </c>
      <c r="AF163" s="79">
        <v>0</v>
      </c>
      <c r="AG163" s="87" t="s">
        <v>2991</v>
      </c>
      <c r="AH163" s="79" t="b">
        <v>0</v>
      </c>
      <c r="AI163" s="79" t="s">
        <v>3019</v>
      </c>
      <c r="AJ163" s="79"/>
      <c r="AK163" s="87" t="s">
        <v>2991</v>
      </c>
      <c r="AL163" s="79" t="b">
        <v>0</v>
      </c>
      <c r="AM163" s="79">
        <v>0</v>
      </c>
      <c r="AN163" s="87" t="s">
        <v>2991</v>
      </c>
      <c r="AO163" s="79" t="s">
        <v>3037</v>
      </c>
      <c r="AP163" s="79" t="b">
        <v>0</v>
      </c>
      <c r="AQ163" s="87" t="s">
        <v>2598</v>
      </c>
      <c r="AR163" s="79" t="s">
        <v>178</v>
      </c>
      <c r="AS163" s="79">
        <v>0</v>
      </c>
      <c r="AT163" s="79">
        <v>0</v>
      </c>
      <c r="AU163" s="79"/>
      <c r="AV163" s="79"/>
      <c r="AW163" s="79"/>
      <c r="AX163" s="79"/>
      <c r="AY163" s="79"/>
      <c r="AZ163" s="79"/>
      <c r="BA163" s="79"/>
      <c r="BB163" s="79"/>
      <c r="BC163" s="78" t="str">
        <f>REPLACE(INDEX(GroupVertices[Group],MATCH(Edges[[#This Row],[Vertex 1]],GroupVertices[Vertex],0)),1,1,"")</f>
        <v>1</v>
      </c>
      <c r="BD163" s="78" t="str">
        <f>REPLACE(INDEX(GroupVertices[Group],MATCH(Edges[[#This Row],[Vertex 2]],GroupVertices[Vertex],0)),1,1,"")</f>
        <v>1</v>
      </c>
    </row>
    <row r="164" spans="1:56" ht="15">
      <c r="A164" s="64" t="s">
        <v>319</v>
      </c>
      <c r="B164" s="64" t="s">
        <v>539</v>
      </c>
      <c r="C164" s="65"/>
      <c r="D164" s="66"/>
      <c r="E164" s="67"/>
      <c r="F164" s="68"/>
      <c r="G164" s="65"/>
      <c r="H164" s="69"/>
      <c r="I164" s="70"/>
      <c r="J164" s="70"/>
      <c r="K164" s="34" t="s">
        <v>65</v>
      </c>
      <c r="L164" s="77">
        <v>164</v>
      </c>
      <c r="M164" s="77"/>
      <c r="N164" s="72"/>
      <c r="O164" s="79" t="s">
        <v>561</v>
      </c>
      <c r="P164" s="81">
        <v>43659.881064814814</v>
      </c>
      <c r="Q164" s="79" t="s">
        <v>692</v>
      </c>
      <c r="R164" s="79"/>
      <c r="S164" s="79"/>
      <c r="T164" s="79" t="s">
        <v>1073</v>
      </c>
      <c r="U164" s="79"/>
      <c r="V164" s="82" t="s">
        <v>1256</v>
      </c>
      <c r="W164" s="81">
        <v>43659.881064814814</v>
      </c>
      <c r="X164" s="85">
        <v>43659</v>
      </c>
      <c r="Y164" s="87" t="s">
        <v>1564</v>
      </c>
      <c r="Z164" s="82" t="s">
        <v>2082</v>
      </c>
      <c r="AA164" s="79"/>
      <c r="AB164" s="79"/>
      <c r="AC164" s="87" t="s">
        <v>2599</v>
      </c>
      <c r="AD164" s="79"/>
      <c r="AE164" s="79" t="b">
        <v>0</v>
      </c>
      <c r="AF164" s="79">
        <v>1</v>
      </c>
      <c r="AG164" s="87" t="s">
        <v>2991</v>
      </c>
      <c r="AH164" s="79" t="b">
        <v>0</v>
      </c>
      <c r="AI164" s="79" t="s">
        <v>3019</v>
      </c>
      <c r="AJ164" s="79"/>
      <c r="AK164" s="87" t="s">
        <v>2991</v>
      </c>
      <c r="AL164" s="79" t="b">
        <v>0</v>
      </c>
      <c r="AM164" s="79">
        <v>0</v>
      </c>
      <c r="AN164" s="87" t="s">
        <v>2991</v>
      </c>
      <c r="AO164" s="79" t="s">
        <v>3036</v>
      </c>
      <c r="AP164" s="79" t="b">
        <v>0</v>
      </c>
      <c r="AQ164" s="87" t="s">
        <v>2599</v>
      </c>
      <c r="AR164" s="79" t="s">
        <v>178</v>
      </c>
      <c r="AS164" s="79">
        <v>0</v>
      </c>
      <c r="AT164" s="79">
        <v>0</v>
      </c>
      <c r="AU164" s="79"/>
      <c r="AV164" s="79"/>
      <c r="AW164" s="79"/>
      <c r="AX164" s="79"/>
      <c r="AY164" s="79"/>
      <c r="AZ164" s="79"/>
      <c r="BA164" s="79"/>
      <c r="BB164" s="79"/>
      <c r="BC164" s="78" t="str">
        <f>REPLACE(INDEX(GroupVertices[Group],MATCH(Edges[[#This Row],[Vertex 1]],GroupVertices[Vertex],0)),1,1,"")</f>
        <v>18</v>
      </c>
      <c r="BD164" s="78" t="str">
        <f>REPLACE(INDEX(GroupVertices[Group],MATCH(Edges[[#This Row],[Vertex 2]],GroupVertices[Vertex],0)),1,1,"")</f>
        <v>18</v>
      </c>
    </row>
    <row r="165" spans="1:56" ht="15">
      <c r="A165" s="64" t="s">
        <v>319</v>
      </c>
      <c r="B165" s="64" t="s">
        <v>319</v>
      </c>
      <c r="C165" s="65"/>
      <c r="D165" s="66"/>
      <c r="E165" s="67"/>
      <c r="F165" s="68"/>
      <c r="G165" s="65"/>
      <c r="H165" s="69"/>
      <c r="I165" s="70"/>
      <c r="J165" s="70"/>
      <c r="K165" s="34" t="s">
        <v>65</v>
      </c>
      <c r="L165" s="77">
        <v>165</v>
      </c>
      <c r="M165" s="77"/>
      <c r="N165" s="72"/>
      <c r="O165" s="79" t="s">
        <v>178</v>
      </c>
      <c r="P165" s="81">
        <v>43659.66158564815</v>
      </c>
      <c r="Q165" s="79" t="s">
        <v>693</v>
      </c>
      <c r="R165" s="79"/>
      <c r="S165" s="79"/>
      <c r="T165" s="79" t="s">
        <v>1074</v>
      </c>
      <c r="U165" s="79"/>
      <c r="V165" s="82" t="s">
        <v>1256</v>
      </c>
      <c r="W165" s="81">
        <v>43659.66158564815</v>
      </c>
      <c r="X165" s="85">
        <v>43659</v>
      </c>
      <c r="Y165" s="87" t="s">
        <v>1565</v>
      </c>
      <c r="Z165" s="82" t="s">
        <v>2083</v>
      </c>
      <c r="AA165" s="79"/>
      <c r="AB165" s="79"/>
      <c r="AC165" s="87" t="s">
        <v>2600</v>
      </c>
      <c r="AD165" s="79"/>
      <c r="AE165" s="79" t="b">
        <v>0</v>
      </c>
      <c r="AF165" s="79">
        <v>1</v>
      </c>
      <c r="AG165" s="87" t="s">
        <v>2991</v>
      </c>
      <c r="AH165" s="79" t="b">
        <v>0</v>
      </c>
      <c r="AI165" s="79" t="s">
        <v>3019</v>
      </c>
      <c r="AJ165" s="79"/>
      <c r="AK165" s="87" t="s">
        <v>2991</v>
      </c>
      <c r="AL165" s="79" t="b">
        <v>0</v>
      </c>
      <c r="AM165" s="79">
        <v>0</v>
      </c>
      <c r="AN165" s="87" t="s">
        <v>2991</v>
      </c>
      <c r="AO165" s="79" t="s">
        <v>3036</v>
      </c>
      <c r="AP165" s="79" t="b">
        <v>0</v>
      </c>
      <c r="AQ165" s="87" t="s">
        <v>2600</v>
      </c>
      <c r="AR165" s="79" t="s">
        <v>178</v>
      </c>
      <c r="AS165" s="79">
        <v>0</v>
      </c>
      <c r="AT165" s="79">
        <v>0</v>
      </c>
      <c r="AU165" s="79"/>
      <c r="AV165" s="79"/>
      <c r="AW165" s="79"/>
      <c r="AX165" s="79"/>
      <c r="AY165" s="79"/>
      <c r="AZ165" s="79"/>
      <c r="BA165" s="79"/>
      <c r="BB165" s="79"/>
      <c r="BC165" s="78" t="str">
        <f>REPLACE(INDEX(GroupVertices[Group],MATCH(Edges[[#This Row],[Vertex 1]],GroupVertices[Vertex],0)),1,1,"")</f>
        <v>18</v>
      </c>
      <c r="BD165" s="78" t="str">
        <f>REPLACE(INDEX(GroupVertices[Group],MATCH(Edges[[#This Row],[Vertex 2]],GroupVertices[Vertex],0)),1,1,"")</f>
        <v>18</v>
      </c>
    </row>
    <row r="166" spans="1:56" ht="15">
      <c r="A166" s="64" t="s">
        <v>319</v>
      </c>
      <c r="B166" s="64" t="s">
        <v>319</v>
      </c>
      <c r="C166" s="65"/>
      <c r="D166" s="66"/>
      <c r="E166" s="67"/>
      <c r="F166" s="68"/>
      <c r="G166" s="65"/>
      <c r="H166" s="69"/>
      <c r="I166" s="70"/>
      <c r="J166" s="70"/>
      <c r="K166" s="34" t="s">
        <v>65</v>
      </c>
      <c r="L166" s="77">
        <v>166</v>
      </c>
      <c r="M166" s="77"/>
      <c r="N166" s="72"/>
      <c r="O166" s="79" t="s">
        <v>178</v>
      </c>
      <c r="P166" s="81">
        <v>43659.665671296294</v>
      </c>
      <c r="Q166" s="79" t="s">
        <v>694</v>
      </c>
      <c r="R166" s="79"/>
      <c r="S166" s="79"/>
      <c r="T166" s="79" t="s">
        <v>1074</v>
      </c>
      <c r="U166" s="79"/>
      <c r="V166" s="82" t="s">
        <v>1256</v>
      </c>
      <c r="W166" s="81">
        <v>43659.665671296294</v>
      </c>
      <c r="X166" s="85">
        <v>43659</v>
      </c>
      <c r="Y166" s="87" t="s">
        <v>1566</v>
      </c>
      <c r="Z166" s="82" t="s">
        <v>2084</v>
      </c>
      <c r="AA166" s="79"/>
      <c r="AB166" s="79"/>
      <c r="AC166" s="87" t="s">
        <v>2601</v>
      </c>
      <c r="AD166" s="79"/>
      <c r="AE166" s="79" t="b">
        <v>0</v>
      </c>
      <c r="AF166" s="79">
        <v>1</v>
      </c>
      <c r="AG166" s="87" t="s">
        <v>2991</v>
      </c>
      <c r="AH166" s="79" t="b">
        <v>0</v>
      </c>
      <c r="AI166" s="79" t="s">
        <v>3019</v>
      </c>
      <c r="AJ166" s="79"/>
      <c r="AK166" s="87" t="s">
        <v>2991</v>
      </c>
      <c r="AL166" s="79" t="b">
        <v>0</v>
      </c>
      <c r="AM166" s="79">
        <v>0</v>
      </c>
      <c r="AN166" s="87" t="s">
        <v>2991</v>
      </c>
      <c r="AO166" s="79" t="s">
        <v>3036</v>
      </c>
      <c r="AP166" s="79" t="b">
        <v>0</v>
      </c>
      <c r="AQ166" s="87" t="s">
        <v>2601</v>
      </c>
      <c r="AR166" s="79" t="s">
        <v>178</v>
      </c>
      <c r="AS166" s="79">
        <v>0</v>
      </c>
      <c r="AT166" s="79">
        <v>0</v>
      </c>
      <c r="AU166" s="79"/>
      <c r="AV166" s="79"/>
      <c r="AW166" s="79"/>
      <c r="AX166" s="79"/>
      <c r="AY166" s="79"/>
      <c r="AZ166" s="79"/>
      <c r="BA166" s="79"/>
      <c r="BB166" s="79"/>
      <c r="BC166" s="78" t="str">
        <f>REPLACE(INDEX(GroupVertices[Group],MATCH(Edges[[#This Row],[Vertex 1]],GroupVertices[Vertex],0)),1,1,"")</f>
        <v>18</v>
      </c>
      <c r="BD166" s="78" t="str">
        <f>REPLACE(INDEX(GroupVertices[Group],MATCH(Edges[[#This Row],[Vertex 2]],GroupVertices[Vertex],0)),1,1,"")</f>
        <v>18</v>
      </c>
    </row>
    <row r="167" spans="1:56" ht="15">
      <c r="A167" s="64" t="s">
        <v>319</v>
      </c>
      <c r="B167" s="64" t="s">
        <v>319</v>
      </c>
      <c r="C167" s="65"/>
      <c r="D167" s="66"/>
      <c r="E167" s="67"/>
      <c r="F167" s="68"/>
      <c r="G167" s="65"/>
      <c r="H167" s="69"/>
      <c r="I167" s="70"/>
      <c r="J167" s="70"/>
      <c r="K167" s="34" t="s">
        <v>65</v>
      </c>
      <c r="L167" s="77">
        <v>167</v>
      </c>
      <c r="M167" s="77"/>
      <c r="N167" s="72"/>
      <c r="O167" s="79" t="s">
        <v>178</v>
      </c>
      <c r="P167" s="81">
        <v>43659.673842592594</v>
      </c>
      <c r="Q167" s="79" t="s">
        <v>695</v>
      </c>
      <c r="R167" s="79"/>
      <c r="S167" s="79"/>
      <c r="T167" s="79" t="s">
        <v>1074</v>
      </c>
      <c r="U167" s="79"/>
      <c r="V167" s="82" t="s">
        <v>1256</v>
      </c>
      <c r="W167" s="81">
        <v>43659.673842592594</v>
      </c>
      <c r="X167" s="85">
        <v>43659</v>
      </c>
      <c r="Y167" s="87" t="s">
        <v>1567</v>
      </c>
      <c r="Z167" s="82" t="s">
        <v>2085</v>
      </c>
      <c r="AA167" s="79"/>
      <c r="AB167" s="79"/>
      <c r="AC167" s="87" t="s">
        <v>2602</v>
      </c>
      <c r="AD167" s="79"/>
      <c r="AE167" s="79" t="b">
        <v>0</v>
      </c>
      <c r="AF167" s="79">
        <v>0</v>
      </c>
      <c r="AG167" s="87" t="s">
        <v>2991</v>
      </c>
      <c r="AH167" s="79" t="b">
        <v>0</v>
      </c>
      <c r="AI167" s="79" t="s">
        <v>3019</v>
      </c>
      <c r="AJ167" s="79"/>
      <c r="AK167" s="87" t="s">
        <v>2991</v>
      </c>
      <c r="AL167" s="79" t="b">
        <v>0</v>
      </c>
      <c r="AM167" s="79">
        <v>0</v>
      </c>
      <c r="AN167" s="87" t="s">
        <v>2991</v>
      </c>
      <c r="AO167" s="79" t="s">
        <v>3036</v>
      </c>
      <c r="AP167" s="79" t="b">
        <v>0</v>
      </c>
      <c r="AQ167" s="87" t="s">
        <v>2602</v>
      </c>
      <c r="AR167" s="79" t="s">
        <v>178</v>
      </c>
      <c r="AS167" s="79">
        <v>0</v>
      </c>
      <c r="AT167" s="79">
        <v>0</v>
      </c>
      <c r="AU167" s="79"/>
      <c r="AV167" s="79"/>
      <c r="AW167" s="79"/>
      <c r="AX167" s="79"/>
      <c r="AY167" s="79"/>
      <c r="AZ167" s="79"/>
      <c r="BA167" s="79"/>
      <c r="BB167" s="79"/>
      <c r="BC167" s="78" t="str">
        <f>REPLACE(INDEX(GroupVertices[Group],MATCH(Edges[[#This Row],[Vertex 1]],GroupVertices[Vertex],0)),1,1,"")</f>
        <v>18</v>
      </c>
      <c r="BD167" s="78" t="str">
        <f>REPLACE(INDEX(GroupVertices[Group],MATCH(Edges[[#This Row],[Vertex 2]],GroupVertices[Vertex],0)),1,1,"")</f>
        <v>18</v>
      </c>
    </row>
    <row r="168" spans="1:56" ht="15">
      <c r="A168" s="64" t="s">
        <v>319</v>
      </c>
      <c r="B168" s="64" t="s">
        <v>319</v>
      </c>
      <c r="C168" s="65"/>
      <c r="D168" s="66"/>
      <c r="E168" s="67"/>
      <c r="F168" s="68"/>
      <c r="G168" s="65"/>
      <c r="H168" s="69"/>
      <c r="I168" s="70"/>
      <c r="J168" s="70"/>
      <c r="K168" s="34" t="s">
        <v>65</v>
      </c>
      <c r="L168" s="77">
        <v>168</v>
      </c>
      <c r="M168" s="77"/>
      <c r="N168" s="72"/>
      <c r="O168" s="79" t="s">
        <v>178</v>
      </c>
      <c r="P168" s="81">
        <v>43659.67596064815</v>
      </c>
      <c r="Q168" s="79" t="s">
        <v>696</v>
      </c>
      <c r="R168" s="82" t="s">
        <v>1014</v>
      </c>
      <c r="S168" s="79" t="s">
        <v>1040</v>
      </c>
      <c r="T168" s="79" t="s">
        <v>1075</v>
      </c>
      <c r="U168" s="82" t="s">
        <v>1133</v>
      </c>
      <c r="V168" s="82" t="s">
        <v>1133</v>
      </c>
      <c r="W168" s="81">
        <v>43659.67596064815</v>
      </c>
      <c r="X168" s="85">
        <v>43659</v>
      </c>
      <c r="Y168" s="87" t="s">
        <v>1568</v>
      </c>
      <c r="Z168" s="82" t="s">
        <v>2086</v>
      </c>
      <c r="AA168" s="79"/>
      <c r="AB168" s="79"/>
      <c r="AC168" s="87" t="s">
        <v>2603</v>
      </c>
      <c r="AD168" s="79"/>
      <c r="AE168" s="79" t="b">
        <v>0</v>
      </c>
      <c r="AF168" s="79">
        <v>0</v>
      </c>
      <c r="AG168" s="87" t="s">
        <v>2991</v>
      </c>
      <c r="AH168" s="79" t="b">
        <v>0</v>
      </c>
      <c r="AI168" s="79" t="s">
        <v>3019</v>
      </c>
      <c r="AJ168" s="79"/>
      <c r="AK168" s="87" t="s">
        <v>2991</v>
      </c>
      <c r="AL168" s="79" t="b">
        <v>0</v>
      </c>
      <c r="AM168" s="79">
        <v>0</v>
      </c>
      <c r="AN168" s="87" t="s">
        <v>2991</v>
      </c>
      <c r="AO168" s="79" t="s">
        <v>3044</v>
      </c>
      <c r="AP168" s="79" t="b">
        <v>0</v>
      </c>
      <c r="AQ168" s="87" t="s">
        <v>2603</v>
      </c>
      <c r="AR168" s="79" t="s">
        <v>178</v>
      </c>
      <c r="AS168" s="79">
        <v>0</v>
      </c>
      <c r="AT168" s="79">
        <v>0</v>
      </c>
      <c r="AU168" s="79"/>
      <c r="AV168" s="79"/>
      <c r="AW168" s="79"/>
      <c r="AX168" s="79"/>
      <c r="AY168" s="79"/>
      <c r="AZ168" s="79"/>
      <c r="BA168" s="79"/>
      <c r="BB168" s="79"/>
      <c r="BC168" s="78" t="str">
        <f>REPLACE(INDEX(GroupVertices[Group],MATCH(Edges[[#This Row],[Vertex 1]],GroupVertices[Vertex],0)),1,1,"")</f>
        <v>18</v>
      </c>
      <c r="BD168" s="78" t="str">
        <f>REPLACE(INDEX(GroupVertices[Group],MATCH(Edges[[#This Row],[Vertex 2]],GroupVertices[Vertex],0)),1,1,"")</f>
        <v>18</v>
      </c>
    </row>
    <row r="169" spans="1:56" ht="15">
      <c r="A169" s="64" t="s">
        <v>319</v>
      </c>
      <c r="B169" s="64" t="s">
        <v>319</v>
      </c>
      <c r="C169" s="65"/>
      <c r="D169" s="66"/>
      <c r="E169" s="67"/>
      <c r="F169" s="68"/>
      <c r="G169" s="65"/>
      <c r="H169" s="69"/>
      <c r="I169" s="70"/>
      <c r="J169" s="70"/>
      <c r="K169" s="34" t="s">
        <v>65</v>
      </c>
      <c r="L169" s="77">
        <v>169</v>
      </c>
      <c r="M169" s="77"/>
      <c r="N169" s="72"/>
      <c r="O169" s="79" t="s">
        <v>178</v>
      </c>
      <c r="P169" s="81">
        <v>43659.688310185185</v>
      </c>
      <c r="Q169" s="79" t="s">
        <v>697</v>
      </c>
      <c r="R169" s="79"/>
      <c r="S169" s="79"/>
      <c r="T169" s="79" t="s">
        <v>1067</v>
      </c>
      <c r="U169" s="79"/>
      <c r="V169" s="82" t="s">
        <v>1256</v>
      </c>
      <c r="W169" s="81">
        <v>43659.688310185185</v>
      </c>
      <c r="X169" s="85">
        <v>43659</v>
      </c>
      <c r="Y169" s="87" t="s">
        <v>1569</v>
      </c>
      <c r="Z169" s="82" t="s">
        <v>2087</v>
      </c>
      <c r="AA169" s="79"/>
      <c r="AB169" s="79"/>
      <c r="AC169" s="87" t="s">
        <v>2604</v>
      </c>
      <c r="AD169" s="79"/>
      <c r="AE169" s="79" t="b">
        <v>0</v>
      </c>
      <c r="AF169" s="79">
        <v>0</v>
      </c>
      <c r="AG169" s="87" t="s">
        <v>2991</v>
      </c>
      <c r="AH169" s="79" t="b">
        <v>0</v>
      </c>
      <c r="AI169" s="79" t="s">
        <v>3019</v>
      </c>
      <c r="AJ169" s="79"/>
      <c r="AK169" s="87" t="s">
        <v>2991</v>
      </c>
      <c r="AL169" s="79" t="b">
        <v>0</v>
      </c>
      <c r="AM169" s="79">
        <v>0</v>
      </c>
      <c r="AN169" s="87" t="s">
        <v>2991</v>
      </c>
      <c r="AO169" s="79" t="s">
        <v>3036</v>
      </c>
      <c r="AP169" s="79" t="b">
        <v>0</v>
      </c>
      <c r="AQ169" s="87" t="s">
        <v>2604</v>
      </c>
      <c r="AR169" s="79" t="s">
        <v>178</v>
      </c>
      <c r="AS169" s="79">
        <v>0</v>
      </c>
      <c r="AT169" s="79">
        <v>0</v>
      </c>
      <c r="AU169" s="79"/>
      <c r="AV169" s="79"/>
      <c r="AW169" s="79"/>
      <c r="AX169" s="79"/>
      <c r="AY169" s="79"/>
      <c r="AZ169" s="79"/>
      <c r="BA169" s="79"/>
      <c r="BB169" s="79"/>
      <c r="BC169" s="78" t="str">
        <f>REPLACE(INDEX(GroupVertices[Group],MATCH(Edges[[#This Row],[Vertex 1]],GroupVertices[Vertex],0)),1,1,"")</f>
        <v>18</v>
      </c>
      <c r="BD169" s="78" t="str">
        <f>REPLACE(INDEX(GroupVertices[Group],MATCH(Edges[[#This Row],[Vertex 2]],GroupVertices[Vertex],0)),1,1,"")</f>
        <v>18</v>
      </c>
    </row>
    <row r="170" spans="1:56" ht="15">
      <c r="A170" s="64" t="s">
        <v>319</v>
      </c>
      <c r="B170" s="64" t="s">
        <v>319</v>
      </c>
      <c r="C170" s="65"/>
      <c r="D170" s="66"/>
      <c r="E170" s="67"/>
      <c r="F170" s="68"/>
      <c r="G170" s="65"/>
      <c r="H170" s="69"/>
      <c r="I170" s="70"/>
      <c r="J170" s="70"/>
      <c r="K170" s="34" t="s">
        <v>65</v>
      </c>
      <c r="L170" s="77">
        <v>170</v>
      </c>
      <c r="M170" s="77"/>
      <c r="N170" s="72"/>
      <c r="O170" s="79" t="s">
        <v>178</v>
      </c>
      <c r="P170" s="81">
        <v>43659.72519675926</v>
      </c>
      <c r="Q170" s="79" t="s">
        <v>678</v>
      </c>
      <c r="R170" s="79"/>
      <c r="S170" s="79"/>
      <c r="T170" s="79" t="s">
        <v>1067</v>
      </c>
      <c r="U170" s="79"/>
      <c r="V170" s="82" t="s">
        <v>1256</v>
      </c>
      <c r="W170" s="81">
        <v>43659.72519675926</v>
      </c>
      <c r="X170" s="85">
        <v>43659</v>
      </c>
      <c r="Y170" s="87" t="s">
        <v>1570</v>
      </c>
      <c r="Z170" s="82" t="s">
        <v>2088</v>
      </c>
      <c r="AA170" s="79"/>
      <c r="AB170" s="79"/>
      <c r="AC170" s="87" t="s">
        <v>2605</v>
      </c>
      <c r="AD170" s="79"/>
      <c r="AE170" s="79" t="b">
        <v>0</v>
      </c>
      <c r="AF170" s="79">
        <v>2</v>
      </c>
      <c r="AG170" s="87" t="s">
        <v>2991</v>
      </c>
      <c r="AH170" s="79" t="b">
        <v>0</v>
      </c>
      <c r="AI170" s="79" t="s">
        <v>3019</v>
      </c>
      <c r="AJ170" s="79"/>
      <c r="AK170" s="87" t="s">
        <v>2991</v>
      </c>
      <c r="AL170" s="79" t="b">
        <v>0</v>
      </c>
      <c r="AM170" s="79">
        <v>1</v>
      </c>
      <c r="AN170" s="87" t="s">
        <v>2991</v>
      </c>
      <c r="AO170" s="79" t="s">
        <v>3036</v>
      </c>
      <c r="AP170" s="79" t="b">
        <v>0</v>
      </c>
      <c r="AQ170" s="87" t="s">
        <v>2605</v>
      </c>
      <c r="AR170" s="79" t="s">
        <v>178</v>
      </c>
      <c r="AS170" s="79">
        <v>0</v>
      </c>
      <c r="AT170" s="79">
        <v>0</v>
      </c>
      <c r="AU170" s="79"/>
      <c r="AV170" s="79"/>
      <c r="AW170" s="79"/>
      <c r="AX170" s="79"/>
      <c r="AY170" s="79"/>
      <c r="AZ170" s="79"/>
      <c r="BA170" s="79"/>
      <c r="BB170" s="79"/>
      <c r="BC170" s="78" t="str">
        <f>REPLACE(INDEX(GroupVertices[Group],MATCH(Edges[[#This Row],[Vertex 1]],GroupVertices[Vertex],0)),1,1,"")</f>
        <v>18</v>
      </c>
      <c r="BD170" s="78" t="str">
        <f>REPLACE(INDEX(GroupVertices[Group],MATCH(Edges[[#This Row],[Vertex 2]],GroupVertices[Vertex],0)),1,1,"")</f>
        <v>18</v>
      </c>
    </row>
    <row r="171" spans="1:56" ht="15">
      <c r="A171" s="64" t="s">
        <v>319</v>
      </c>
      <c r="B171" s="64" t="s">
        <v>319</v>
      </c>
      <c r="C171" s="65"/>
      <c r="D171" s="66"/>
      <c r="E171" s="67"/>
      <c r="F171" s="68"/>
      <c r="G171" s="65"/>
      <c r="H171" s="69"/>
      <c r="I171" s="70"/>
      <c r="J171" s="70"/>
      <c r="K171" s="34" t="s">
        <v>65</v>
      </c>
      <c r="L171" s="77">
        <v>171</v>
      </c>
      <c r="M171" s="77"/>
      <c r="N171" s="72"/>
      <c r="O171" s="79" t="s">
        <v>178</v>
      </c>
      <c r="P171" s="81">
        <v>43659.72586805555</v>
      </c>
      <c r="Q171" s="79" t="s">
        <v>698</v>
      </c>
      <c r="R171" s="79"/>
      <c r="S171" s="79"/>
      <c r="T171" s="79" t="s">
        <v>1076</v>
      </c>
      <c r="U171" s="79"/>
      <c r="V171" s="82" t="s">
        <v>1256</v>
      </c>
      <c r="W171" s="81">
        <v>43659.72586805555</v>
      </c>
      <c r="X171" s="85">
        <v>43659</v>
      </c>
      <c r="Y171" s="87" t="s">
        <v>1571</v>
      </c>
      <c r="Z171" s="82" t="s">
        <v>2089</v>
      </c>
      <c r="AA171" s="79"/>
      <c r="AB171" s="79"/>
      <c r="AC171" s="87" t="s">
        <v>2606</v>
      </c>
      <c r="AD171" s="79"/>
      <c r="AE171" s="79" t="b">
        <v>0</v>
      </c>
      <c r="AF171" s="79">
        <v>2</v>
      </c>
      <c r="AG171" s="87" t="s">
        <v>2991</v>
      </c>
      <c r="AH171" s="79" t="b">
        <v>0</v>
      </c>
      <c r="AI171" s="79" t="s">
        <v>3019</v>
      </c>
      <c r="AJ171" s="79"/>
      <c r="AK171" s="87" t="s">
        <v>2991</v>
      </c>
      <c r="AL171" s="79" t="b">
        <v>0</v>
      </c>
      <c r="AM171" s="79">
        <v>0</v>
      </c>
      <c r="AN171" s="87" t="s">
        <v>2991</v>
      </c>
      <c r="AO171" s="79" t="s">
        <v>3036</v>
      </c>
      <c r="AP171" s="79" t="b">
        <v>0</v>
      </c>
      <c r="AQ171" s="87" t="s">
        <v>2606</v>
      </c>
      <c r="AR171" s="79" t="s">
        <v>178</v>
      </c>
      <c r="AS171" s="79">
        <v>0</v>
      </c>
      <c r="AT171" s="79">
        <v>0</v>
      </c>
      <c r="AU171" s="79"/>
      <c r="AV171" s="79"/>
      <c r="AW171" s="79"/>
      <c r="AX171" s="79"/>
      <c r="AY171" s="79"/>
      <c r="AZ171" s="79"/>
      <c r="BA171" s="79"/>
      <c r="BB171" s="79"/>
      <c r="BC171" s="78" t="str">
        <f>REPLACE(INDEX(GroupVertices[Group],MATCH(Edges[[#This Row],[Vertex 1]],GroupVertices[Vertex],0)),1,1,"")</f>
        <v>18</v>
      </c>
      <c r="BD171" s="78" t="str">
        <f>REPLACE(INDEX(GroupVertices[Group],MATCH(Edges[[#This Row],[Vertex 2]],GroupVertices[Vertex],0)),1,1,"")</f>
        <v>18</v>
      </c>
    </row>
    <row r="172" spans="1:56" ht="15">
      <c r="A172" s="64" t="s">
        <v>319</v>
      </c>
      <c r="B172" s="64" t="s">
        <v>319</v>
      </c>
      <c r="C172" s="65"/>
      <c r="D172" s="66"/>
      <c r="E172" s="67"/>
      <c r="F172" s="68"/>
      <c r="G172" s="65"/>
      <c r="H172" s="69"/>
      <c r="I172" s="70"/>
      <c r="J172" s="70"/>
      <c r="K172" s="34" t="s">
        <v>65</v>
      </c>
      <c r="L172" s="77">
        <v>172</v>
      </c>
      <c r="M172" s="77"/>
      <c r="N172" s="72"/>
      <c r="O172" s="79" t="s">
        <v>178</v>
      </c>
      <c r="P172" s="81">
        <v>43659.72667824074</v>
      </c>
      <c r="Q172" s="79" t="s">
        <v>699</v>
      </c>
      <c r="R172" s="82" t="s">
        <v>1015</v>
      </c>
      <c r="S172" s="79" t="s">
        <v>1040</v>
      </c>
      <c r="T172" s="79" t="s">
        <v>1075</v>
      </c>
      <c r="U172" s="82" t="s">
        <v>1134</v>
      </c>
      <c r="V172" s="82" t="s">
        <v>1134</v>
      </c>
      <c r="W172" s="81">
        <v>43659.72667824074</v>
      </c>
      <c r="X172" s="85">
        <v>43659</v>
      </c>
      <c r="Y172" s="87" t="s">
        <v>1572</v>
      </c>
      <c r="Z172" s="82" t="s">
        <v>2090</v>
      </c>
      <c r="AA172" s="79"/>
      <c r="AB172" s="79"/>
      <c r="AC172" s="87" t="s">
        <v>2607</v>
      </c>
      <c r="AD172" s="79"/>
      <c r="AE172" s="79" t="b">
        <v>0</v>
      </c>
      <c r="AF172" s="79">
        <v>0</v>
      </c>
      <c r="AG172" s="87" t="s">
        <v>2991</v>
      </c>
      <c r="AH172" s="79" t="b">
        <v>0</v>
      </c>
      <c r="AI172" s="79" t="s">
        <v>3019</v>
      </c>
      <c r="AJ172" s="79"/>
      <c r="AK172" s="87" t="s">
        <v>2991</v>
      </c>
      <c r="AL172" s="79" t="b">
        <v>0</v>
      </c>
      <c r="AM172" s="79">
        <v>0</v>
      </c>
      <c r="AN172" s="87" t="s">
        <v>2991</v>
      </c>
      <c r="AO172" s="79" t="s">
        <v>3044</v>
      </c>
      <c r="AP172" s="79" t="b">
        <v>0</v>
      </c>
      <c r="AQ172" s="87" t="s">
        <v>2607</v>
      </c>
      <c r="AR172" s="79" t="s">
        <v>178</v>
      </c>
      <c r="AS172" s="79">
        <v>0</v>
      </c>
      <c r="AT172" s="79">
        <v>0</v>
      </c>
      <c r="AU172" s="79"/>
      <c r="AV172" s="79"/>
      <c r="AW172" s="79"/>
      <c r="AX172" s="79"/>
      <c r="AY172" s="79"/>
      <c r="AZ172" s="79"/>
      <c r="BA172" s="79"/>
      <c r="BB172" s="79"/>
      <c r="BC172" s="78" t="str">
        <f>REPLACE(INDEX(GroupVertices[Group],MATCH(Edges[[#This Row],[Vertex 1]],GroupVertices[Vertex],0)),1,1,"")</f>
        <v>18</v>
      </c>
      <c r="BD172" s="78" t="str">
        <f>REPLACE(INDEX(GroupVertices[Group],MATCH(Edges[[#This Row],[Vertex 2]],GroupVertices[Vertex],0)),1,1,"")</f>
        <v>18</v>
      </c>
    </row>
    <row r="173" spans="1:56" ht="15">
      <c r="A173" s="64" t="s">
        <v>319</v>
      </c>
      <c r="B173" s="64" t="s">
        <v>319</v>
      </c>
      <c r="C173" s="65"/>
      <c r="D173" s="66"/>
      <c r="E173" s="67"/>
      <c r="F173" s="68"/>
      <c r="G173" s="65"/>
      <c r="H173" s="69"/>
      <c r="I173" s="70"/>
      <c r="J173" s="70"/>
      <c r="K173" s="34" t="s">
        <v>65</v>
      </c>
      <c r="L173" s="77">
        <v>173</v>
      </c>
      <c r="M173" s="77"/>
      <c r="N173" s="72"/>
      <c r="O173" s="79" t="s">
        <v>178</v>
      </c>
      <c r="P173" s="81">
        <v>43659.75475694444</v>
      </c>
      <c r="Q173" s="79" t="s">
        <v>700</v>
      </c>
      <c r="R173" s="79"/>
      <c r="S173" s="79"/>
      <c r="T173" s="79" t="s">
        <v>1048</v>
      </c>
      <c r="U173" s="79"/>
      <c r="V173" s="82" t="s">
        <v>1256</v>
      </c>
      <c r="W173" s="81">
        <v>43659.75475694444</v>
      </c>
      <c r="X173" s="85">
        <v>43659</v>
      </c>
      <c r="Y173" s="87" t="s">
        <v>1573</v>
      </c>
      <c r="Z173" s="82" t="s">
        <v>2091</v>
      </c>
      <c r="AA173" s="79"/>
      <c r="AB173" s="79"/>
      <c r="AC173" s="87" t="s">
        <v>2608</v>
      </c>
      <c r="AD173" s="79"/>
      <c r="AE173" s="79" t="b">
        <v>0</v>
      </c>
      <c r="AF173" s="79">
        <v>2</v>
      </c>
      <c r="AG173" s="87" t="s">
        <v>2991</v>
      </c>
      <c r="AH173" s="79" t="b">
        <v>0</v>
      </c>
      <c r="AI173" s="79" t="s">
        <v>3019</v>
      </c>
      <c r="AJ173" s="79"/>
      <c r="AK173" s="87" t="s">
        <v>2991</v>
      </c>
      <c r="AL173" s="79" t="b">
        <v>0</v>
      </c>
      <c r="AM173" s="79">
        <v>0</v>
      </c>
      <c r="AN173" s="87" t="s">
        <v>2991</v>
      </c>
      <c r="AO173" s="79" t="s">
        <v>3036</v>
      </c>
      <c r="AP173" s="79" t="b">
        <v>0</v>
      </c>
      <c r="AQ173" s="87" t="s">
        <v>2608</v>
      </c>
      <c r="AR173" s="79" t="s">
        <v>178</v>
      </c>
      <c r="AS173" s="79">
        <v>0</v>
      </c>
      <c r="AT173" s="79">
        <v>0</v>
      </c>
      <c r="AU173" s="79"/>
      <c r="AV173" s="79"/>
      <c r="AW173" s="79"/>
      <c r="AX173" s="79"/>
      <c r="AY173" s="79"/>
      <c r="AZ173" s="79"/>
      <c r="BA173" s="79"/>
      <c r="BB173" s="79"/>
      <c r="BC173" s="78" t="str">
        <f>REPLACE(INDEX(GroupVertices[Group],MATCH(Edges[[#This Row],[Vertex 1]],GroupVertices[Vertex],0)),1,1,"")</f>
        <v>18</v>
      </c>
      <c r="BD173" s="78" t="str">
        <f>REPLACE(INDEX(GroupVertices[Group],MATCH(Edges[[#This Row],[Vertex 2]],GroupVertices[Vertex],0)),1,1,"")</f>
        <v>18</v>
      </c>
    </row>
    <row r="174" spans="1:56" ht="15">
      <c r="A174" s="64" t="s">
        <v>319</v>
      </c>
      <c r="B174" s="64" t="s">
        <v>319</v>
      </c>
      <c r="C174" s="65"/>
      <c r="D174" s="66"/>
      <c r="E174" s="67"/>
      <c r="F174" s="68"/>
      <c r="G174" s="65"/>
      <c r="H174" s="69"/>
      <c r="I174" s="70"/>
      <c r="J174" s="70"/>
      <c r="K174" s="34" t="s">
        <v>65</v>
      </c>
      <c r="L174" s="77">
        <v>174</v>
      </c>
      <c r="M174" s="77"/>
      <c r="N174" s="72"/>
      <c r="O174" s="79" t="s">
        <v>178</v>
      </c>
      <c r="P174" s="81">
        <v>43659.76695601852</v>
      </c>
      <c r="Q174" s="79" t="s">
        <v>701</v>
      </c>
      <c r="R174" s="79"/>
      <c r="S174" s="79"/>
      <c r="T174" s="79" t="s">
        <v>1076</v>
      </c>
      <c r="U174" s="79"/>
      <c r="V174" s="82" t="s">
        <v>1256</v>
      </c>
      <c r="W174" s="81">
        <v>43659.76695601852</v>
      </c>
      <c r="X174" s="85">
        <v>43659</v>
      </c>
      <c r="Y174" s="87" t="s">
        <v>1574</v>
      </c>
      <c r="Z174" s="82" t="s">
        <v>2092</v>
      </c>
      <c r="AA174" s="79"/>
      <c r="AB174" s="79"/>
      <c r="AC174" s="87" t="s">
        <v>2609</v>
      </c>
      <c r="AD174" s="79"/>
      <c r="AE174" s="79" t="b">
        <v>0</v>
      </c>
      <c r="AF174" s="79">
        <v>1</v>
      </c>
      <c r="AG174" s="87" t="s">
        <v>2991</v>
      </c>
      <c r="AH174" s="79" t="b">
        <v>0</v>
      </c>
      <c r="AI174" s="79" t="s">
        <v>3019</v>
      </c>
      <c r="AJ174" s="79"/>
      <c r="AK174" s="87" t="s">
        <v>2991</v>
      </c>
      <c r="AL174" s="79" t="b">
        <v>0</v>
      </c>
      <c r="AM174" s="79">
        <v>0</v>
      </c>
      <c r="AN174" s="87" t="s">
        <v>2991</v>
      </c>
      <c r="AO174" s="79" t="s">
        <v>3036</v>
      </c>
      <c r="AP174" s="79" t="b">
        <v>0</v>
      </c>
      <c r="AQ174" s="87" t="s">
        <v>2609</v>
      </c>
      <c r="AR174" s="79" t="s">
        <v>178</v>
      </c>
      <c r="AS174" s="79">
        <v>0</v>
      </c>
      <c r="AT174" s="79">
        <v>0</v>
      </c>
      <c r="AU174" s="79"/>
      <c r="AV174" s="79"/>
      <c r="AW174" s="79"/>
      <c r="AX174" s="79"/>
      <c r="AY174" s="79"/>
      <c r="AZ174" s="79"/>
      <c r="BA174" s="79"/>
      <c r="BB174" s="79"/>
      <c r="BC174" s="78" t="str">
        <f>REPLACE(INDEX(GroupVertices[Group],MATCH(Edges[[#This Row],[Vertex 1]],GroupVertices[Vertex],0)),1,1,"")</f>
        <v>18</v>
      </c>
      <c r="BD174" s="78" t="str">
        <f>REPLACE(INDEX(GroupVertices[Group],MATCH(Edges[[#This Row],[Vertex 2]],GroupVertices[Vertex],0)),1,1,"")</f>
        <v>18</v>
      </c>
    </row>
    <row r="175" spans="1:56" ht="15">
      <c r="A175" s="64" t="s">
        <v>319</v>
      </c>
      <c r="B175" s="64" t="s">
        <v>319</v>
      </c>
      <c r="C175" s="65"/>
      <c r="D175" s="66"/>
      <c r="E175" s="67"/>
      <c r="F175" s="68"/>
      <c r="G175" s="65"/>
      <c r="H175" s="69"/>
      <c r="I175" s="70"/>
      <c r="J175" s="70"/>
      <c r="K175" s="34" t="s">
        <v>65</v>
      </c>
      <c r="L175" s="77">
        <v>175</v>
      </c>
      <c r="M175" s="77"/>
      <c r="N175" s="72"/>
      <c r="O175" s="79" t="s">
        <v>178</v>
      </c>
      <c r="P175" s="81">
        <v>43659.76996527778</v>
      </c>
      <c r="Q175" s="79" t="s">
        <v>702</v>
      </c>
      <c r="R175" s="79"/>
      <c r="S175" s="79"/>
      <c r="T175" s="79" t="s">
        <v>1076</v>
      </c>
      <c r="U175" s="79"/>
      <c r="V175" s="82" t="s">
        <v>1256</v>
      </c>
      <c r="W175" s="81">
        <v>43659.76996527778</v>
      </c>
      <c r="X175" s="85">
        <v>43659</v>
      </c>
      <c r="Y175" s="87" t="s">
        <v>1575</v>
      </c>
      <c r="Z175" s="82" t="s">
        <v>2093</v>
      </c>
      <c r="AA175" s="79"/>
      <c r="AB175" s="79"/>
      <c r="AC175" s="87" t="s">
        <v>2610</v>
      </c>
      <c r="AD175" s="79"/>
      <c r="AE175" s="79" t="b">
        <v>0</v>
      </c>
      <c r="AF175" s="79">
        <v>0</v>
      </c>
      <c r="AG175" s="87" t="s">
        <v>2991</v>
      </c>
      <c r="AH175" s="79" t="b">
        <v>0</v>
      </c>
      <c r="AI175" s="79" t="s">
        <v>3019</v>
      </c>
      <c r="AJ175" s="79"/>
      <c r="AK175" s="87" t="s">
        <v>2991</v>
      </c>
      <c r="AL175" s="79" t="b">
        <v>0</v>
      </c>
      <c r="AM175" s="79">
        <v>0</v>
      </c>
      <c r="AN175" s="87" t="s">
        <v>2991</v>
      </c>
      <c r="AO175" s="79" t="s">
        <v>3036</v>
      </c>
      <c r="AP175" s="79" t="b">
        <v>0</v>
      </c>
      <c r="AQ175" s="87" t="s">
        <v>2610</v>
      </c>
      <c r="AR175" s="79" t="s">
        <v>178</v>
      </c>
      <c r="AS175" s="79">
        <v>0</v>
      </c>
      <c r="AT175" s="79">
        <v>0</v>
      </c>
      <c r="AU175" s="79"/>
      <c r="AV175" s="79"/>
      <c r="AW175" s="79"/>
      <c r="AX175" s="79"/>
      <c r="AY175" s="79"/>
      <c r="AZ175" s="79"/>
      <c r="BA175" s="79"/>
      <c r="BB175" s="79"/>
      <c r="BC175" s="78" t="str">
        <f>REPLACE(INDEX(GroupVertices[Group],MATCH(Edges[[#This Row],[Vertex 1]],GroupVertices[Vertex],0)),1,1,"")</f>
        <v>18</v>
      </c>
      <c r="BD175" s="78" t="str">
        <f>REPLACE(INDEX(GroupVertices[Group],MATCH(Edges[[#This Row],[Vertex 2]],GroupVertices[Vertex],0)),1,1,"")</f>
        <v>18</v>
      </c>
    </row>
    <row r="176" spans="1:56" ht="15">
      <c r="A176" s="64" t="s">
        <v>319</v>
      </c>
      <c r="B176" s="64" t="s">
        <v>319</v>
      </c>
      <c r="C176" s="65"/>
      <c r="D176" s="66"/>
      <c r="E176" s="67"/>
      <c r="F176" s="68"/>
      <c r="G176" s="65"/>
      <c r="H176" s="69"/>
      <c r="I176" s="70"/>
      <c r="J176" s="70"/>
      <c r="K176" s="34" t="s">
        <v>65</v>
      </c>
      <c r="L176" s="77">
        <v>176</v>
      </c>
      <c r="M176" s="77"/>
      <c r="N176" s="72"/>
      <c r="O176" s="79" t="s">
        <v>178</v>
      </c>
      <c r="P176" s="81">
        <v>43659.77259259259</v>
      </c>
      <c r="Q176" s="79" t="s">
        <v>703</v>
      </c>
      <c r="R176" s="79"/>
      <c r="S176" s="79"/>
      <c r="T176" s="79" t="s">
        <v>1076</v>
      </c>
      <c r="U176" s="79"/>
      <c r="V176" s="82" t="s">
        <v>1256</v>
      </c>
      <c r="W176" s="81">
        <v>43659.77259259259</v>
      </c>
      <c r="X176" s="85">
        <v>43659</v>
      </c>
      <c r="Y176" s="87" t="s">
        <v>1576</v>
      </c>
      <c r="Z176" s="82" t="s">
        <v>2094</v>
      </c>
      <c r="AA176" s="79"/>
      <c r="AB176" s="79"/>
      <c r="AC176" s="87" t="s">
        <v>2611</v>
      </c>
      <c r="AD176" s="79"/>
      <c r="AE176" s="79" t="b">
        <v>0</v>
      </c>
      <c r="AF176" s="79">
        <v>0</v>
      </c>
      <c r="AG176" s="87" t="s">
        <v>2991</v>
      </c>
      <c r="AH176" s="79" t="b">
        <v>0</v>
      </c>
      <c r="AI176" s="79" t="s">
        <v>3019</v>
      </c>
      <c r="AJ176" s="79"/>
      <c r="AK176" s="87" t="s">
        <v>2991</v>
      </c>
      <c r="AL176" s="79" t="b">
        <v>0</v>
      </c>
      <c r="AM176" s="79">
        <v>0</v>
      </c>
      <c r="AN176" s="87" t="s">
        <v>2991</v>
      </c>
      <c r="AO176" s="79" t="s">
        <v>3036</v>
      </c>
      <c r="AP176" s="79" t="b">
        <v>0</v>
      </c>
      <c r="AQ176" s="87" t="s">
        <v>2611</v>
      </c>
      <c r="AR176" s="79" t="s">
        <v>178</v>
      </c>
      <c r="AS176" s="79">
        <v>0</v>
      </c>
      <c r="AT176" s="79">
        <v>0</v>
      </c>
      <c r="AU176" s="79"/>
      <c r="AV176" s="79"/>
      <c r="AW176" s="79"/>
      <c r="AX176" s="79"/>
      <c r="AY176" s="79"/>
      <c r="AZ176" s="79"/>
      <c r="BA176" s="79"/>
      <c r="BB176" s="79"/>
      <c r="BC176" s="78" t="str">
        <f>REPLACE(INDEX(GroupVertices[Group],MATCH(Edges[[#This Row],[Vertex 1]],GroupVertices[Vertex],0)),1,1,"")</f>
        <v>18</v>
      </c>
      <c r="BD176" s="78" t="str">
        <f>REPLACE(INDEX(GroupVertices[Group],MATCH(Edges[[#This Row],[Vertex 2]],GroupVertices[Vertex],0)),1,1,"")</f>
        <v>18</v>
      </c>
    </row>
    <row r="177" spans="1:56" ht="15">
      <c r="A177" s="64" t="s">
        <v>319</v>
      </c>
      <c r="B177" s="64" t="s">
        <v>319</v>
      </c>
      <c r="C177" s="65"/>
      <c r="D177" s="66"/>
      <c r="E177" s="67"/>
      <c r="F177" s="68"/>
      <c r="G177" s="65"/>
      <c r="H177" s="69"/>
      <c r="I177" s="70"/>
      <c r="J177" s="70"/>
      <c r="K177" s="34" t="s">
        <v>65</v>
      </c>
      <c r="L177" s="77">
        <v>177</v>
      </c>
      <c r="M177" s="77"/>
      <c r="N177" s="72"/>
      <c r="O177" s="79" t="s">
        <v>178</v>
      </c>
      <c r="P177" s="81">
        <v>43659.77484953704</v>
      </c>
      <c r="Q177" s="79" t="s">
        <v>704</v>
      </c>
      <c r="R177" s="79"/>
      <c r="S177" s="79"/>
      <c r="T177" s="79" t="s">
        <v>1076</v>
      </c>
      <c r="U177" s="79"/>
      <c r="V177" s="82" t="s">
        <v>1256</v>
      </c>
      <c r="W177" s="81">
        <v>43659.77484953704</v>
      </c>
      <c r="X177" s="85">
        <v>43659</v>
      </c>
      <c r="Y177" s="87" t="s">
        <v>1577</v>
      </c>
      <c r="Z177" s="82" t="s">
        <v>2095</v>
      </c>
      <c r="AA177" s="79"/>
      <c r="AB177" s="79"/>
      <c r="AC177" s="87" t="s">
        <v>2612</v>
      </c>
      <c r="AD177" s="79"/>
      <c r="AE177" s="79" t="b">
        <v>0</v>
      </c>
      <c r="AF177" s="79">
        <v>0</v>
      </c>
      <c r="AG177" s="87" t="s">
        <v>2991</v>
      </c>
      <c r="AH177" s="79" t="b">
        <v>0</v>
      </c>
      <c r="AI177" s="79" t="s">
        <v>3019</v>
      </c>
      <c r="AJ177" s="79"/>
      <c r="AK177" s="87" t="s">
        <v>2991</v>
      </c>
      <c r="AL177" s="79" t="b">
        <v>0</v>
      </c>
      <c r="AM177" s="79">
        <v>0</v>
      </c>
      <c r="AN177" s="87" t="s">
        <v>2991</v>
      </c>
      <c r="AO177" s="79" t="s">
        <v>3036</v>
      </c>
      <c r="AP177" s="79" t="b">
        <v>0</v>
      </c>
      <c r="AQ177" s="87" t="s">
        <v>2612</v>
      </c>
      <c r="AR177" s="79" t="s">
        <v>178</v>
      </c>
      <c r="AS177" s="79">
        <v>0</v>
      </c>
      <c r="AT177" s="79">
        <v>0</v>
      </c>
      <c r="AU177" s="79"/>
      <c r="AV177" s="79"/>
      <c r="AW177" s="79"/>
      <c r="AX177" s="79"/>
      <c r="AY177" s="79"/>
      <c r="AZ177" s="79"/>
      <c r="BA177" s="79"/>
      <c r="BB177" s="79"/>
      <c r="BC177" s="78" t="str">
        <f>REPLACE(INDEX(GroupVertices[Group],MATCH(Edges[[#This Row],[Vertex 1]],GroupVertices[Vertex],0)),1,1,"")</f>
        <v>18</v>
      </c>
      <c r="BD177" s="78" t="str">
        <f>REPLACE(INDEX(GroupVertices[Group],MATCH(Edges[[#This Row],[Vertex 2]],GroupVertices[Vertex],0)),1,1,"")</f>
        <v>18</v>
      </c>
    </row>
    <row r="178" spans="1:56" ht="15">
      <c r="A178" s="64" t="s">
        <v>319</v>
      </c>
      <c r="B178" s="64" t="s">
        <v>319</v>
      </c>
      <c r="C178" s="65"/>
      <c r="D178" s="66"/>
      <c r="E178" s="67"/>
      <c r="F178" s="68"/>
      <c r="G178" s="65"/>
      <c r="H178" s="69"/>
      <c r="I178" s="70"/>
      <c r="J178" s="70"/>
      <c r="K178" s="34" t="s">
        <v>65</v>
      </c>
      <c r="L178" s="77">
        <v>178</v>
      </c>
      <c r="M178" s="77"/>
      <c r="N178" s="72"/>
      <c r="O178" s="79" t="s">
        <v>178</v>
      </c>
      <c r="P178" s="81">
        <v>43659.802881944444</v>
      </c>
      <c r="Q178" s="79" t="s">
        <v>705</v>
      </c>
      <c r="R178" s="79"/>
      <c r="S178" s="79"/>
      <c r="T178" s="79" t="s">
        <v>1077</v>
      </c>
      <c r="U178" s="79"/>
      <c r="V178" s="82" t="s">
        <v>1256</v>
      </c>
      <c r="W178" s="81">
        <v>43659.802881944444</v>
      </c>
      <c r="X178" s="85">
        <v>43659</v>
      </c>
      <c r="Y178" s="87" t="s">
        <v>1578</v>
      </c>
      <c r="Z178" s="82" t="s">
        <v>2096</v>
      </c>
      <c r="AA178" s="79"/>
      <c r="AB178" s="79"/>
      <c r="AC178" s="87" t="s">
        <v>2613</v>
      </c>
      <c r="AD178" s="79"/>
      <c r="AE178" s="79" t="b">
        <v>0</v>
      </c>
      <c r="AF178" s="79">
        <v>0</v>
      </c>
      <c r="AG178" s="87" t="s">
        <v>2991</v>
      </c>
      <c r="AH178" s="79" t="b">
        <v>0</v>
      </c>
      <c r="AI178" s="79" t="s">
        <v>3019</v>
      </c>
      <c r="AJ178" s="79"/>
      <c r="AK178" s="87" t="s">
        <v>2991</v>
      </c>
      <c r="AL178" s="79" t="b">
        <v>0</v>
      </c>
      <c r="AM178" s="79">
        <v>0</v>
      </c>
      <c r="AN178" s="87" t="s">
        <v>2991</v>
      </c>
      <c r="AO178" s="79" t="s">
        <v>3036</v>
      </c>
      <c r="AP178" s="79" t="b">
        <v>0</v>
      </c>
      <c r="AQ178" s="87" t="s">
        <v>2613</v>
      </c>
      <c r="AR178" s="79" t="s">
        <v>178</v>
      </c>
      <c r="AS178" s="79">
        <v>0</v>
      </c>
      <c r="AT178" s="79">
        <v>0</v>
      </c>
      <c r="AU178" s="79"/>
      <c r="AV178" s="79"/>
      <c r="AW178" s="79"/>
      <c r="AX178" s="79"/>
      <c r="AY178" s="79"/>
      <c r="AZ178" s="79"/>
      <c r="BA178" s="79"/>
      <c r="BB178" s="79"/>
      <c r="BC178" s="78" t="str">
        <f>REPLACE(INDEX(GroupVertices[Group],MATCH(Edges[[#This Row],[Vertex 1]],GroupVertices[Vertex],0)),1,1,"")</f>
        <v>18</v>
      </c>
      <c r="BD178" s="78" t="str">
        <f>REPLACE(INDEX(GroupVertices[Group],MATCH(Edges[[#This Row],[Vertex 2]],GroupVertices[Vertex],0)),1,1,"")</f>
        <v>18</v>
      </c>
    </row>
    <row r="179" spans="1:56" ht="15">
      <c r="A179" s="64" t="s">
        <v>319</v>
      </c>
      <c r="B179" s="64" t="s">
        <v>319</v>
      </c>
      <c r="C179" s="65"/>
      <c r="D179" s="66"/>
      <c r="E179" s="67"/>
      <c r="F179" s="68"/>
      <c r="G179" s="65"/>
      <c r="H179" s="69"/>
      <c r="I179" s="70"/>
      <c r="J179" s="70"/>
      <c r="K179" s="34" t="s">
        <v>65</v>
      </c>
      <c r="L179" s="77">
        <v>179</v>
      </c>
      <c r="M179" s="77"/>
      <c r="N179" s="72"/>
      <c r="O179" s="79" t="s">
        <v>178</v>
      </c>
      <c r="P179" s="81">
        <v>43659.80579861111</v>
      </c>
      <c r="Q179" s="79" t="s">
        <v>706</v>
      </c>
      <c r="R179" s="79"/>
      <c r="S179" s="79"/>
      <c r="T179" s="79" t="s">
        <v>1077</v>
      </c>
      <c r="U179" s="79"/>
      <c r="V179" s="82" t="s">
        <v>1256</v>
      </c>
      <c r="W179" s="81">
        <v>43659.80579861111</v>
      </c>
      <c r="X179" s="85">
        <v>43659</v>
      </c>
      <c r="Y179" s="87" t="s">
        <v>1579</v>
      </c>
      <c r="Z179" s="82" t="s">
        <v>2097</v>
      </c>
      <c r="AA179" s="79"/>
      <c r="AB179" s="79"/>
      <c r="AC179" s="87" t="s">
        <v>2614</v>
      </c>
      <c r="AD179" s="79"/>
      <c r="AE179" s="79" t="b">
        <v>0</v>
      </c>
      <c r="AF179" s="79">
        <v>1</v>
      </c>
      <c r="AG179" s="87" t="s">
        <v>2991</v>
      </c>
      <c r="AH179" s="79" t="b">
        <v>0</v>
      </c>
      <c r="AI179" s="79" t="s">
        <v>3019</v>
      </c>
      <c r="AJ179" s="79"/>
      <c r="AK179" s="87" t="s">
        <v>2991</v>
      </c>
      <c r="AL179" s="79" t="b">
        <v>0</v>
      </c>
      <c r="AM179" s="79">
        <v>0</v>
      </c>
      <c r="AN179" s="87" t="s">
        <v>2991</v>
      </c>
      <c r="AO179" s="79" t="s">
        <v>3036</v>
      </c>
      <c r="AP179" s="79" t="b">
        <v>0</v>
      </c>
      <c r="AQ179" s="87" t="s">
        <v>2614</v>
      </c>
      <c r="AR179" s="79" t="s">
        <v>178</v>
      </c>
      <c r="AS179" s="79">
        <v>0</v>
      </c>
      <c r="AT179" s="79">
        <v>0</v>
      </c>
      <c r="AU179" s="79"/>
      <c r="AV179" s="79"/>
      <c r="AW179" s="79"/>
      <c r="AX179" s="79"/>
      <c r="AY179" s="79"/>
      <c r="AZ179" s="79"/>
      <c r="BA179" s="79"/>
      <c r="BB179" s="79"/>
      <c r="BC179" s="78" t="str">
        <f>REPLACE(INDEX(GroupVertices[Group],MATCH(Edges[[#This Row],[Vertex 1]],GroupVertices[Vertex],0)),1,1,"")</f>
        <v>18</v>
      </c>
      <c r="BD179" s="78" t="str">
        <f>REPLACE(INDEX(GroupVertices[Group],MATCH(Edges[[#This Row],[Vertex 2]],GroupVertices[Vertex],0)),1,1,"")</f>
        <v>18</v>
      </c>
    </row>
    <row r="180" spans="1:56" ht="15">
      <c r="A180" s="64" t="s">
        <v>319</v>
      </c>
      <c r="B180" s="64" t="s">
        <v>319</v>
      </c>
      <c r="C180" s="65"/>
      <c r="D180" s="66"/>
      <c r="E180" s="67"/>
      <c r="F180" s="68"/>
      <c r="G180" s="65"/>
      <c r="H180" s="69"/>
      <c r="I180" s="70"/>
      <c r="J180" s="70"/>
      <c r="K180" s="34" t="s">
        <v>65</v>
      </c>
      <c r="L180" s="77">
        <v>180</v>
      </c>
      <c r="M180" s="77"/>
      <c r="N180" s="72"/>
      <c r="O180" s="79" t="s">
        <v>178</v>
      </c>
      <c r="P180" s="81">
        <v>43659.80689814815</v>
      </c>
      <c r="Q180" s="79" t="s">
        <v>707</v>
      </c>
      <c r="R180" s="79"/>
      <c r="S180" s="79"/>
      <c r="T180" s="79" t="s">
        <v>1077</v>
      </c>
      <c r="U180" s="79"/>
      <c r="V180" s="82" t="s">
        <v>1256</v>
      </c>
      <c r="W180" s="81">
        <v>43659.80689814815</v>
      </c>
      <c r="X180" s="85">
        <v>43659</v>
      </c>
      <c r="Y180" s="87" t="s">
        <v>1580</v>
      </c>
      <c r="Z180" s="82" t="s">
        <v>2098</v>
      </c>
      <c r="AA180" s="79"/>
      <c r="AB180" s="79"/>
      <c r="AC180" s="87" t="s">
        <v>2615</v>
      </c>
      <c r="AD180" s="79"/>
      <c r="AE180" s="79" t="b">
        <v>0</v>
      </c>
      <c r="AF180" s="79">
        <v>1</v>
      </c>
      <c r="AG180" s="87" t="s">
        <v>2991</v>
      </c>
      <c r="AH180" s="79" t="b">
        <v>0</v>
      </c>
      <c r="AI180" s="79" t="s">
        <v>3019</v>
      </c>
      <c r="AJ180" s="79"/>
      <c r="AK180" s="87" t="s">
        <v>2991</v>
      </c>
      <c r="AL180" s="79" t="b">
        <v>0</v>
      </c>
      <c r="AM180" s="79">
        <v>0</v>
      </c>
      <c r="AN180" s="87" t="s">
        <v>2991</v>
      </c>
      <c r="AO180" s="79" t="s">
        <v>3036</v>
      </c>
      <c r="AP180" s="79" t="b">
        <v>0</v>
      </c>
      <c r="AQ180" s="87" t="s">
        <v>2615</v>
      </c>
      <c r="AR180" s="79" t="s">
        <v>178</v>
      </c>
      <c r="AS180" s="79">
        <v>0</v>
      </c>
      <c r="AT180" s="79">
        <v>0</v>
      </c>
      <c r="AU180" s="79"/>
      <c r="AV180" s="79"/>
      <c r="AW180" s="79"/>
      <c r="AX180" s="79"/>
      <c r="AY180" s="79"/>
      <c r="AZ180" s="79"/>
      <c r="BA180" s="79"/>
      <c r="BB180" s="79"/>
      <c r="BC180" s="78" t="str">
        <f>REPLACE(INDEX(GroupVertices[Group],MATCH(Edges[[#This Row],[Vertex 1]],GroupVertices[Vertex],0)),1,1,"")</f>
        <v>18</v>
      </c>
      <c r="BD180" s="78" t="str">
        <f>REPLACE(INDEX(GroupVertices[Group],MATCH(Edges[[#This Row],[Vertex 2]],GroupVertices[Vertex],0)),1,1,"")</f>
        <v>18</v>
      </c>
    </row>
    <row r="181" spans="1:56" ht="15">
      <c r="A181" s="64" t="s">
        <v>319</v>
      </c>
      <c r="B181" s="64" t="s">
        <v>319</v>
      </c>
      <c r="C181" s="65"/>
      <c r="D181" s="66"/>
      <c r="E181" s="67"/>
      <c r="F181" s="68"/>
      <c r="G181" s="65"/>
      <c r="H181" s="69"/>
      <c r="I181" s="70"/>
      <c r="J181" s="70"/>
      <c r="K181" s="34" t="s">
        <v>65</v>
      </c>
      <c r="L181" s="77">
        <v>181</v>
      </c>
      <c r="M181" s="77"/>
      <c r="N181" s="72"/>
      <c r="O181" s="79" t="s">
        <v>178</v>
      </c>
      <c r="P181" s="81">
        <v>43659.822233796294</v>
      </c>
      <c r="Q181" s="79" t="s">
        <v>708</v>
      </c>
      <c r="R181" s="79"/>
      <c r="S181" s="79"/>
      <c r="T181" s="79" t="s">
        <v>1077</v>
      </c>
      <c r="U181" s="79"/>
      <c r="V181" s="82" t="s">
        <v>1256</v>
      </c>
      <c r="W181" s="81">
        <v>43659.822233796294</v>
      </c>
      <c r="X181" s="85">
        <v>43659</v>
      </c>
      <c r="Y181" s="87" t="s">
        <v>1581</v>
      </c>
      <c r="Z181" s="82" t="s">
        <v>2099</v>
      </c>
      <c r="AA181" s="79"/>
      <c r="AB181" s="79"/>
      <c r="AC181" s="87" t="s">
        <v>2616</v>
      </c>
      <c r="AD181" s="79"/>
      <c r="AE181" s="79" t="b">
        <v>0</v>
      </c>
      <c r="AF181" s="79">
        <v>1</v>
      </c>
      <c r="AG181" s="87" t="s">
        <v>2991</v>
      </c>
      <c r="AH181" s="79" t="b">
        <v>0</v>
      </c>
      <c r="AI181" s="79" t="s">
        <v>3019</v>
      </c>
      <c r="AJ181" s="79"/>
      <c r="AK181" s="87" t="s">
        <v>2991</v>
      </c>
      <c r="AL181" s="79" t="b">
        <v>0</v>
      </c>
      <c r="AM181" s="79">
        <v>0</v>
      </c>
      <c r="AN181" s="87" t="s">
        <v>2991</v>
      </c>
      <c r="AO181" s="79" t="s">
        <v>3036</v>
      </c>
      <c r="AP181" s="79" t="b">
        <v>0</v>
      </c>
      <c r="AQ181" s="87" t="s">
        <v>2616</v>
      </c>
      <c r="AR181" s="79" t="s">
        <v>178</v>
      </c>
      <c r="AS181" s="79">
        <v>0</v>
      </c>
      <c r="AT181" s="79">
        <v>0</v>
      </c>
      <c r="AU181" s="79"/>
      <c r="AV181" s="79"/>
      <c r="AW181" s="79"/>
      <c r="AX181" s="79"/>
      <c r="AY181" s="79"/>
      <c r="AZ181" s="79"/>
      <c r="BA181" s="79"/>
      <c r="BB181" s="79"/>
      <c r="BC181" s="78" t="str">
        <f>REPLACE(INDEX(GroupVertices[Group],MATCH(Edges[[#This Row],[Vertex 1]],GroupVertices[Vertex],0)),1,1,"")</f>
        <v>18</v>
      </c>
      <c r="BD181" s="78" t="str">
        <f>REPLACE(INDEX(GroupVertices[Group],MATCH(Edges[[#This Row],[Vertex 2]],GroupVertices[Vertex],0)),1,1,"")</f>
        <v>18</v>
      </c>
    </row>
    <row r="182" spans="1:56" ht="15">
      <c r="A182" s="64" t="s">
        <v>319</v>
      </c>
      <c r="B182" s="64" t="s">
        <v>319</v>
      </c>
      <c r="C182" s="65"/>
      <c r="D182" s="66"/>
      <c r="E182" s="67"/>
      <c r="F182" s="68"/>
      <c r="G182" s="65"/>
      <c r="H182" s="69"/>
      <c r="I182" s="70"/>
      <c r="J182" s="70"/>
      <c r="K182" s="34" t="s">
        <v>65</v>
      </c>
      <c r="L182" s="77">
        <v>182</v>
      </c>
      <c r="M182" s="77"/>
      <c r="N182" s="72"/>
      <c r="O182" s="79" t="s">
        <v>178</v>
      </c>
      <c r="P182" s="81">
        <v>43659.82655092593</v>
      </c>
      <c r="Q182" s="79" t="s">
        <v>709</v>
      </c>
      <c r="R182" s="79"/>
      <c r="S182" s="79"/>
      <c r="T182" s="79" t="s">
        <v>1077</v>
      </c>
      <c r="U182" s="79"/>
      <c r="V182" s="82" t="s">
        <v>1256</v>
      </c>
      <c r="W182" s="81">
        <v>43659.82655092593</v>
      </c>
      <c r="X182" s="85">
        <v>43659</v>
      </c>
      <c r="Y182" s="87" t="s">
        <v>1582</v>
      </c>
      <c r="Z182" s="82" t="s">
        <v>2100</v>
      </c>
      <c r="AA182" s="79"/>
      <c r="AB182" s="79"/>
      <c r="AC182" s="87" t="s">
        <v>2617</v>
      </c>
      <c r="AD182" s="79"/>
      <c r="AE182" s="79" t="b">
        <v>0</v>
      </c>
      <c r="AF182" s="79">
        <v>1</v>
      </c>
      <c r="AG182" s="87" t="s">
        <v>2991</v>
      </c>
      <c r="AH182" s="79" t="b">
        <v>0</v>
      </c>
      <c r="AI182" s="79" t="s">
        <v>3019</v>
      </c>
      <c r="AJ182" s="79"/>
      <c r="AK182" s="87" t="s">
        <v>2991</v>
      </c>
      <c r="AL182" s="79" t="b">
        <v>0</v>
      </c>
      <c r="AM182" s="79">
        <v>0</v>
      </c>
      <c r="AN182" s="87" t="s">
        <v>2991</v>
      </c>
      <c r="AO182" s="79" t="s">
        <v>3036</v>
      </c>
      <c r="AP182" s="79" t="b">
        <v>0</v>
      </c>
      <c r="AQ182" s="87" t="s">
        <v>2617</v>
      </c>
      <c r="AR182" s="79" t="s">
        <v>178</v>
      </c>
      <c r="AS182" s="79">
        <v>0</v>
      </c>
      <c r="AT182" s="79">
        <v>0</v>
      </c>
      <c r="AU182" s="79"/>
      <c r="AV182" s="79"/>
      <c r="AW182" s="79"/>
      <c r="AX182" s="79"/>
      <c r="AY182" s="79"/>
      <c r="AZ182" s="79"/>
      <c r="BA182" s="79"/>
      <c r="BB182" s="79"/>
      <c r="BC182" s="78" t="str">
        <f>REPLACE(INDEX(GroupVertices[Group],MATCH(Edges[[#This Row],[Vertex 1]],GroupVertices[Vertex],0)),1,1,"")</f>
        <v>18</v>
      </c>
      <c r="BD182" s="78" t="str">
        <f>REPLACE(INDEX(GroupVertices[Group],MATCH(Edges[[#This Row],[Vertex 2]],GroupVertices[Vertex],0)),1,1,"")</f>
        <v>18</v>
      </c>
    </row>
    <row r="183" spans="1:56" ht="15">
      <c r="A183" s="64" t="s">
        <v>319</v>
      </c>
      <c r="B183" s="64" t="s">
        <v>319</v>
      </c>
      <c r="C183" s="65"/>
      <c r="D183" s="66"/>
      <c r="E183" s="67"/>
      <c r="F183" s="68"/>
      <c r="G183" s="65"/>
      <c r="H183" s="69"/>
      <c r="I183" s="70"/>
      <c r="J183" s="70"/>
      <c r="K183" s="34" t="s">
        <v>65</v>
      </c>
      <c r="L183" s="77">
        <v>183</v>
      </c>
      <c r="M183" s="77"/>
      <c r="N183" s="72"/>
      <c r="O183" s="79" t="s">
        <v>178</v>
      </c>
      <c r="P183" s="81">
        <v>43659.83186342593</v>
      </c>
      <c r="Q183" s="79" t="s">
        <v>710</v>
      </c>
      <c r="R183" s="79"/>
      <c r="S183" s="79"/>
      <c r="T183" s="79" t="s">
        <v>1077</v>
      </c>
      <c r="U183" s="79"/>
      <c r="V183" s="82" t="s">
        <v>1256</v>
      </c>
      <c r="W183" s="81">
        <v>43659.83186342593</v>
      </c>
      <c r="X183" s="85">
        <v>43659</v>
      </c>
      <c r="Y183" s="87" t="s">
        <v>1583</v>
      </c>
      <c r="Z183" s="82" t="s">
        <v>2101</v>
      </c>
      <c r="AA183" s="79"/>
      <c r="AB183" s="79"/>
      <c r="AC183" s="87" t="s">
        <v>2618</v>
      </c>
      <c r="AD183" s="79"/>
      <c r="AE183" s="79" t="b">
        <v>0</v>
      </c>
      <c r="AF183" s="79">
        <v>5</v>
      </c>
      <c r="AG183" s="87" t="s">
        <v>2991</v>
      </c>
      <c r="AH183" s="79" t="b">
        <v>0</v>
      </c>
      <c r="AI183" s="79" t="s">
        <v>3019</v>
      </c>
      <c r="AJ183" s="79"/>
      <c r="AK183" s="87" t="s">
        <v>2991</v>
      </c>
      <c r="AL183" s="79" t="b">
        <v>0</v>
      </c>
      <c r="AM183" s="79">
        <v>0</v>
      </c>
      <c r="AN183" s="87" t="s">
        <v>2991</v>
      </c>
      <c r="AO183" s="79" t="s">
        <v>3036</v>
      </c>
      <c r="AP183" s="79" t="b">
        <v>0</v>
      </c>
      <c r="AQ183" s="87" t="s">
        <v>2618</v>
      </c>
      <c r="AR183" s="79" t="s">
        <v>178</v>
      </c>
      <c r="AS183" s="79">
        <v>0</v>
      </c>
      <c r="AT183" s="79">
        <v>0</v>
      </c>
      <c r="AU183" s="79"/>
      <c r="AV183" s="79"/>
      <c r="AW183" s="79"/>
      <c r="AX183" s="79"/>
      <c r="AY183" s="79"/>
      <c r="AZ183" s="79"/>
      <c r="BA183" s="79"/>
      <c r="BB183" s="79"/>
      <c r="BC183" s="78" t="str">
        <f>REPLACE(INDEX(GroupVertices[Group],MATCH(Edges[[#This Row],[Vertex 1]],GroupVertices[Vertex],0)),1,1,"")</f>
        <v>18</v>
      </c>
      <c r="BD183" s="78" t="str">
        <f>REPLACE(INDEX(GroupVertices[Group],MATCH(Edges[[#This Row],[Vertex 2]],GroupVertices[Vertex],0)),1,1,"")</f>
        <v>18</v>
      </c>
    </row>
    <row r="184" spans="1:56" ht="15">
      <c r="A184" s="64" t="s">
        <v>319</v>
      </c>
      <c r="B184" s="64" t="s">
        <v>319</v>
      </c>
      <c r="C184" s="65"/>
      <c r="D184" s="66"/>
      <c r="E184" s="67"/>
      <c r="F184" s="68"/>
      <c r="G184" s="65"/>
      <c r="H184" s="69"/>
      <c r="I184" s="70"/>
      <c r="J184" s="70"/>
      <c r="K184" s="34" t="s">
        <v>65</v>
      </c>
      <c r="L184" s="77">
        <v>184</v>
      </c>
      <c r="M184" s="77"/>
      <c r="N184" s="72"/>
      <c r="O184" s="79" t="s">
        <v>178</v>
      </c>
      <c r="P184" s="81">
        <v>43659.832766203705</v>
      </c>
      <c r="Q184" s="79" t="s">
        <v>711</v>
      </c>
      <c r="R184" s="82" t="s">
        <v>1016</v>
      </c>
      <c r="S184" s="79" t="s">
        <v>1040</v>
      </c>
      <c r="T184" s="79" t="s">
        <v>1075</v>
      </c>
      <c r="U184" s="82" t="s">
        <v>1135</v>
      </c>
      <c r="V184" s="82" t="s">
        <v>1135</v>
      </c>
      <c r="W184" s="81">
        <v>43659.832766203705</v>
      </c>
      <c r="X184" s="85">
        <v>43659</v>
      </c>
      <c r="Y184" s="87" t="s">
        <v>1584</v>
      </c>
      <c r="Z184" s="82" t="s">
        <v>2102</v>
      </c>
      <c r="AA184" s="79"/>
      <c r="AB184" s="79"/>
      <c r="AC184" s="87" t="s">
        <v>2619</v>
      </c>
      <c r="AD184" s="79"/>
      <c r="AE184" s="79" t="b">
        <v>0</v>
      </c>
      <c r="AF184" s="79">
        <v>0</v>
      </c>
      <c r="AG184" s="87" t="s">
        <v>2991</v>
      </c>
      <c r="AH184" s="79" t="b">
        <v>0</v>
      </c>
      <c r="AI184" s="79" t="s">
        <v>3019</v>
      </c>
      <c r="AJ184" s="79"/>
      <c r="AK184" s="87" t="s">
        <v>2991</v>
      </c>
      <c r="AL184" s="79" t="b">
        <v>0</v>
      </c>
      <c r="AM184" s="79">
        <v>0</v>
      </c>
      <c r="AN184" s="87" t="s">
        <v>2991</v>
      </c>
      <c r="AO184" s="79" t="s">
        <v>3044</v>
      </c>
      <c r="AP184" s="79" t="b">
        <v>0</v>
      </c>
      <c r="AQ184" s="87" t="s">
        <v>2619</v>
      </c>
      <c r="AR184" s="79" t="s">
        <v>178</v>
      </c>
      <c r="AS184" s="79">
        <v>0</v>
      </c>
      <c r="AT184" s="79">
        <v>0</v>
      </c>
      <c r="AU184" s="79"/>
      <c r="AV184" s="79"/>
      <c r="AW184" s="79"/>
      <c r="AX184" s="79"/>
      <c r="AY184" s="79"/>
      <c r="AZ184" s="79"/>
      <c r="BA184" s="79"/>
      <c r="BB184" s="79"/>
      <c r="BC184" s="78" t="str">
        <f>REPLACE(INDEX(GroupVertices[Group],MATCH(Edges[[#This Row],[Vertex 1]],GroupVertices[Vertex],0)),1,1,"")</f>
        <v>18</v>
      </c>
      <c r="BD184" s="78" t="str">
        <f>REPLACE(INDEX(GroupVertices[Group],MATCH(Edges[[#This Row],[Vertex 2]],GroupVertices[Vertex],0)),1,1,"")</f>
        <v>18</v>
      </c>
    </row>
    <row r="185" spans="1:56" ht="15">
      <c r="A185" s="64" t="s">
        <v>320</v>
      </c>
      <c r="B185" s="64" t="s">
        <v>540</v>
      </c>
      <c r="C185" s="65"/>
      <c r="D185" s="66"/>
      <c r="E185" s="67"/>
      <c r="F185" s="68"/>
      <c r="G185" s="65"/>
      <c r="H185" s="69"/>
      <c r="I185" s="70"/>
      <c r="J185" s="70"/>
      <c r="K185" s="34" t="s">
        <v>65</v>
      </c>
      <c r="L185" s="77">
        <v>185</v>
      </c>
      <c r="M185" s="77"/>
      <c r="N185" s="72"/>
      <c r="O185" s="79" t="s">
        <v>561</v>
      </c>
      <c r="P185" s="81">
        <v>43659.902025462965</v>
      </c>
      <c r="Q185" s="79" t="s">
        <v>712</v>
      </c>
      <c r="R185" s="79"/>
      <c r="S185" s="79"/>
      <c r="T185" s="79" t="s">
        <v>1048</v>
      </c>
      <c r="U185" s="79"/>
      <c r="V185" s="82" t="s">
        <v>1257</v>
      </c>
      <c r="W185" s="81">
        <v>43659.902025462965</v>
      </c>
      <c r="X185" s="85">
        <v>43659</v>
      </c>
      <c r="Y185" s="87" t="s">
        <v>1585</v>
      </c>
      <c r="Z185" s="82" t="s">
        <v>2103</v>
      </c>
      <c r="AA185" s="79"/>
      <c r="AB185" s="79"/>
      <c r="AC185" s="87" t="s">
        <v>2620</v>
      </c>
      <c r="AD185" s="79"/>
      <c r="AE185" s="79" t="b">
        <v>0</v>
      </c>
      <c r="AF185" s="79">
        <v>2</v>
      </c>
      <c r="AG185" s="87" t="s">
        <v>2991</v>
      </c>
      <c r="AH185" s="79" t="b">
        <v>0</v>
      </c>
      <c r="AI185" s="79" t="s">
        <v>3019</v>
      </c>
      <c r="AJ185" s="79"/>
      <c r="AK185" s="87" t="s">
        <v>2991</v>
      </c>
      <c r="AL185" s="79" t="b">
        <v>0</v>
      </c>
      <c r="AM185" s="79">
        <v>0</v>
      </c>
      <c r="AN185" s="87" t="s">
        <v>2991</v>
      </c>
      <c r="AO185" s="79" t="s">
        <v>3036</v>
      </c>
      <c r="AP185" s="79" t="b">
        <v>0</v>
      </c>
      <c r="AQ185" s="87" t="s">
        <v>2620</v>
      </c>
      <c r="AR185" s="79" t="s">
        <v>178</v>
      </c>
      <c r="AS185" s="79">
        <v>0</v>
      </c>
      <c r="AT185" s="79">
        <v>0</v>
      </c>
      <c r="AU185" s="79"/>
      <c r="AV185" s="79"/>
      <c r="AW185" s="79"/>
      <c r="AX185" s="79"/>
      <c r="AY185" s="79"/>
      <c r="AZ185" s="79"/>
      <c r="BA185" s="79"/>
      <c r="BB185" s="79"/>
      <c r="BC185" s="78" t="str">
        <f>REPLACE(INDEX(GroupVertices[Group],MATCH(Edges[[#This Row],[Vertex 1]],GroupVertices[Vertex],0)),1,1,"")</f>
        <v>25</v>
      </c>
      <c r="BD185" s="78" t="str">
        <f>REPLACE(INDEX(GroupVertices[Group],MATCH(Edges[[#This Row],[Vertex 2]],GroupVertices[Vertex],0)),1,1,"")</f>
        <v>25</v>
      </c>
    </row>
    <row r="186" spans="1:56" ht="15">
      <c r="A186" s="64" t="s">
        <v>321</v>
      </c>
      <c r="B186" s="64" t="s">
        <v>522</v>
      </c>
      <c r="C186" s="65"/>
      <c r="D186" s="66"/>
      <c r="E186" s="67"/>
      <c r="F186" s="68"/>
      <c r="G186" s="65"/>
      <c r="H186" s="69"/>
      <c r="I186" s="70"/>
      <c r="J186" s="70"/>
      <c r="K186" s="34" t="s">
        <v>65</v>
      </c>
      <c r="L186" s="77">
        <v>186</v>
      </c>
      <c r="M186" s="77"/>
      <c r="N186" s="72"/>
      <c r="O186" s="79" t="s">
        <v>561</v>
      </c>
      <c r="P186" s="81">
        <v>43657.76988425926</v>
      </c>
      <c r="Q186" s="79" t="s">
        <v>646</v>
      </c>
      <c r="R186" s="79"/>
      <c r="S186" s="79"/>
      <c r="T186" s="79" t="s">
        <v>1048</v>
      </c>
      <c r="U186" s="82" t="s">
        <v>1136</v>
      </c>
      <c r="V186" s="82" t="s">
        <v>1136</v>
      </c>
      <c r="W186" s="81">
        <v>43657.76988425926</v>
      </c>
      <c r="X186" s="85">
        <v>43657</v>
      </c>
      <c r="Y186" s="87" t="s">
        <v>1586</v>
      </c>
      <c r="Z186" s="82" t="s">
        <v>2104</v>
      </c>
      <c r="AA186" s="79"/>
      <c r="AB186" s="79"/>
      <c r="AC186" s="87" t="s">
        <v>2621</v>
      </c>
      <c r="AD186" s="79"/>
      <c r="AE186" s="79" t="b">
        <v>0</v>
      </c>
      <c r="AF186" s="79">
        <v>4</v>
      </c>
      <c r="AG186" s="87" t="s">
        <v>2991</v>
      </c>
      <c r="AH186" s="79" t="b">
        <v>0</v>
      </c>
      <c r="AI186" s="79" t="s">
        <v>3019</v>
      </c>
      <c r="AJ186" s="79"/>
      <c r="AK186" s="87" t="s">
        <v>2991</v>
      </c>
      <c r="AL186" s="79" t="b">
        <v>0</v>
      </c>
      <c r="AM186" s="79">
        <v>3</v>
      </c>
      <c r="AN186" s="87" t="s">
        <v>2991</v>
      </c>
      <c r="AO186" s="79" t="s">
        <v>3037</v>
      </c>
      <c r="AP186" s="79" t="b">
        <v>0</v>
      </c>
      <c r="AQ186" s="87" t="s">
        <v>2621</v>
      </c>
      <c r="AR186" s="79" t="s">
        <v>562</v>
      </c>
      <c r="AS186" s="79">
        <v>0</v>
      </c>
      <c r="AT186" s="79">
        <v>0</v>
      </c>
      <c r="AU186" s="79"/>
      <c r="AV186" s="79"/>
      <c r="AW186" s="79"/>
      <c r="AX186" s="79"/>
      <c r="AY186" s="79"/>
      <c r="AZ186" s="79"/>
      <c r="BA186" s="79"/>
      <c r="BB186" s="79"/>
      <c r="BC186" s="78" t="str">
        <f>REPLACE(INDEX(GroupVertices[Group],MATCH(Edges[[#This Row],[Vertex 1]],GroupVertices[Vertex],0)),1,1,"")</f>
        <v>1</v>
      </c>
      <c r="BD186" s="78" t="str">
        <f>REPLACE(INDEX(GroupVertices[Group],MATCH(Edges[[#This Row],[Vertex 2]],GroupVertices[Vertex],0)),1,1,"")</f>
        <v>1</v>
      </c>
    </row>
    <row r="187" spans="1:56" ht="15">
      <c r="A187" s="64" t="s">
        <v>322</v>
      </c>
      <c r="B187" s="64" t="s">
        <v>321</v>
      </c>
      <c r="C187" s="65"/>
      <c r="D187" s="66"/>
      <c r="E187" s="67"/>
      <c r="F187" s="68"/>
      <c r="G187" s="65"/>
      <c r="H187" s="69"/>
      <c r="I187" s="70"/>
      <c r="J187" s="70"/>
      <c r="K187" s="34" t="s">
        <v>65</v>
      </c>
      <c r="L187" s="77">
        <v>187</v>
      </c>
      <c r="M187" s="77"/>
      <c r="N187" s="72"/>
      <c r="O187" s="79" t="s">
        <v>562</v>
      </c>
      <c r="P187" s="81">
        <v>43659.91542824074</v>
      </c>
      <c r="Q187" s="79" t="s">
        <v>646</v>
      </c>
      <c r="R187" s="79"/>
      <c r="S187" s="79"/>
      <c r="T187" s="79" t="s">
        <v>1048</v>
      </c>
      <c r="U187" s="79"/>
      <c r="V187" s="82" t="s">
        <v>1258</v>
      </c>
      <c r="W187" s="81">
        <v>43659.91542824074</v>
      </c>
      <c r="X187" s="85">
        <v>43659</v>
      </c>
      <c r="Y187" s="87" t="s">
        <v>1587</v>
      </c>
      <c r="Z187" s="82" t="s">
        <v>2105</v>
      </c>
      <c r="AA187" s="79"/>
      <c r="AB187" s="79"/>
      <c r="AC187" s="87" t="s">
        <v>2622</v>
      </c>
      <c r="AD187" s="79"/>
      <c r="AE187" s="79" t="b">
        <v>0</v>
      </c>
      <c r="AF187" s="79">
        <v>0</v>
      </c>
      <c r="AG187" s="87" t="s">
        <v>2991</v>
      </c>
      <c r="AH187" s="79" t="b">
        <v>0</v>
      </c>
      <c r="AI187" s="79" t="s">
        <v>3019</v>
      </c>
      <c r="AJ187" s="79"/>
      <c r="AK187" s="87" t="s">
        <v>2991</v>
      </c>
      <c r="AL187" s="79" t="b">
        <v>0</v>
      </c>
      <c r="AM187" s="79">
        <v>3</v>
      </c>
      <c r="AN187" s="87" t="s">
        <v>2621</v>
      </c>
      <c r="AO187" s="79" t="s">
        <v>3036</v>
      </c>
      <c r="AP187" s="79" t="b">
        <v>0</v>
      </c>
      <c r="AQ187" s="87" t="s">
        <v>2621</v>
      </c>
      <c r="AR187" s="79" t="s">
        <v>178</v>
      </c>
      <c r="AS187" s="79">
        <v>0</v>
      </c>
      <c r="AT187" s="79">
        <v>0</v>
      </c>
      <c r="AU187" s="79"/>
      <c r="AV187" s="79"/>
      <c r="AW187" s="79"/>
      <c r="AX187" s="79"/>
      <c r="AY187" s="79"/>
      <c r="AZ187" s="79"/>
      <c r="BA187" s="79"/>
      <c r="BB187" s="79"/>
      <c r="BC187" s="78" t="str">
        <f>REPLACE(INDEX(GroupVertices[Group],MATCH(Edges[[#This Row],[Vertex 1]],GroupVertices[Vertex],0)),1,1,"")</f>
        <v>1</v>
      </c>
      <c r="BD187" s="78" t="str">
        <f>REPLACE(INDEX(GroupVertices[Group],MATCH(Edges[[#This Row],[Vertex 2]],GroupVertices[Vertex],0)),1,1,"")</f>
        <v>1</v>
      </c>
    </row>
    <row r="188" spans="1:56" ht="15">
      <c r="A188" s="64" t="s">
        <v>322</v>
      </c>
      <c r="B188" s="64" t="s">
        <v>522</v>
      </c>
      <c r="C188" s="65"/>
      <c r="D188" s="66"/>
      <c r="E188" s="67"/>
      <c r="F188" s="68"/>
      <c r="G188" s="65"/>
      <c r="H188" s="69"/>
      <c r="I188" s="70"/>
      <c r="J188" s="70"/>
      <c r="K188" s="34" t="s">
        <v>65</v>
      </c>
      <c r="L188" s="77">
        <v>188</v>
      </c>
      <c r="M188" s="77"/>
      <c r="N188" s="72"/>
      <c r="O188" s="79" t="s">
        <v>561</v>
      </c>
      <c r="P188" s="81">
        <v>43659.91542824074</v>
      </c>
      <c r="Q188" s="79" t="s">
        <v>646</v>
      </c>
      <c r="R188" s="79"/>
      <c r="S188" s="79"/>
      <c r="T188" s="79" t="s">
        <v>1048</v>
      </c>
      <c r="U188" s="79"/>
      <c r="V188" s="82" t="s">
        <v>1258</v>
      </c>
      <c r="W188" s="81">
        <v>43659.91542824074</v>
      </c>
      <c r="X188" s="85">
        <v>43659</v>
      </c>
      <c r="Y188" s="87" t="s">
        <v>1587</v>
      </c>
      <c r="Z188" s="82" t="s">
        <v>2105</v>
      </c>
      <c r="AA188" s="79"/>
      <c r="AB188" s="79"/>
      <c r="AC188" s="87" t="s">
        <v>2622</v>
      </c>
      <c r="AD188" s="79"/>
      <c r="AE188" s="79" t="b">
        <v>0</v>
      </c>
      <c r="AF188" s="79">
        <v>0</v>
      </c>
      <c r="AG188" s="87" t="s">
        <v>2991</v>
      </c>
      <c r="AH188" s="79" t="b">
        <v>0</v>
      </c>
      <c r="AI188" s="79" t="s">
        <v>3019</v>
      </c>
      <c r="AJ188" s="79"/>
      <c r="AK188" s="87" t="s">
        <v>2991</v>
      </c>
      <c r="AL188" s="79" t="b">
        <v>0</v>
      </c>
      <c r="AM188" s="79">
        <v>3</v>
      </c>
      <c r="AN188" s="87" t="s">
        <v>2621</v>
      </c>
      <c r="AO188" s="79" t="s">
        <v>3036</v>
      </c>
      <c r="AP188" s="79" t="b">
        <v>0</v>
      </c>
      <c r="AQ188" s="87" t="s">
        <v>2621</v>
      </c>
      <c r="AR188" s="79" t="s">
        <v>178</v>
      </c>
      <c r="AS188" s="79">
        <v>0</v>
      </c>
      <c r="AT188" s="79">
        <v>0</v>
      </c>
      <c r="AU188" s="79"/>
      <c r="AV188" s="79"/>
      <c r="AW188" s="79"/>
      <c r="AX188" s="79"/>
      <c r="AY188" s="79"/>
      <c r="AZ188" s="79"/>
      <c r="BA188" s="79"/>
      <c r="BB188" s="79"/>
      <c r="BC188" s="78" t="str">
        <f>REPLACE(INDEX(GroupVertices[Group],MATCH(Edges[[#This Row],[Vertex 1]],GroupVertices[Vertex],0)),1,1,"")</f>
        <v>1</v>
      </c>
      <c r="BD188" s="78" t="str">
        <f>REPLACE(INDEX(GroupVertices[Group],MATCH(Edges[[#This Row],[Vertex 2]],GroupVertices[Vertex],0)),1,1,"")</f>
        <v>1</v>
      </c>
    </row>
    <row r="189" spans="1:56" ht="15">
      <c r="A189" s="64" t="s">
        <v>323</v>
      </c>
      <c r="B189" s="64" t="s">
        <v>323</v>
      </c>
      <c r="C189" s="65"/>
      <c r="D189" s="66"/>
      <c r="E189" s="67"/>
      <c r="F189" s="68"/>
      <c r="G189" s="65"/>
      <c r="H189" s="69"/>
      <c r="I189" s="70"/>
      <c r="J189" s="70"/>
      <c r="K189" s="34" t="s">
        <v>65</v>
      </c>
      <c r="L189" s="77">
        <v>189</v>
      </c>
      <c r="M189" s="77"/>
      <c r="N189" s="72"/>
      <c r="O189" s="79" t="s">
        <v>178</v>
      </c>
      <c r="P189" s="81">
        <v>43659.91873842593</v>
      </c>
      <c r="Q189" s="79" t="s">
        <v>713</v>
      </c>
      <c r="R189" s="79"/>
      <c r="S189" s="79"/>
      <c r="T189" s="79" t="s">
        <v>1048</v>
      </c>
      <c r="U189" s="79"/>
      <c r="V189" s="82" t="s">
        <v>1259</v>
      </c>
      <c r="W189" s="81">
        <v>43659.91873842593</v>
      </c>
      <c r="X189" s="85">
        <v>43659</v>
      </c>
      <c r="Y189" s="87" t="s">
        <v>1588</v>
      </c>
      <c r="Z189" s="82" t="s">
        <v>2106</v>
      </c>
      <c r="AA189" s="79"/>
      <c r="AB189" s="79"/>
      <c r="AC189" s="87" t="s">
        <v>2623</v>
      </c>
      <c r="AD189" s="79"/>
      <c r="AE189" s="79" t="b">
        <v>0</v>
      </c>
      <c r="AF189" s="79">
        <v>0</v>
      </c>
      <c r="AG189" s="87" t="s">
        <v>2991</v>
      </c>
      <c r="AH189" s="79" t="b">
        <v>0</v>
      </c>
      <c r="AI189" s="79" t="s">
        <v>3019</v>
      </c>
      <c r="AJ189" s="79"/>
      <c r="AK189" s="87" t="s">
        <v>2991</v>
      </c>
      <c r="AL189" s="79" t="b">
        <v>0</v>
      </c>
      <c r="AM189" s="79">
        <v>0</v>
      </c>
      <c r="AN189" s="87" t="s">
        <v>2991</v>
      </c>
      <c r="AO189" s="79" t="s">
        <v>3036</v>
      </c>
      <c r="AP189" s="79" t="b">
        <v>0</v>
      </c>
      <c r="AQ189" s="87" t="s">
        <v>2623</v>
      </c>
      <c r="AR189" s="79" t="s">
        <v>178</v>
      </c>
      <c r="AS189" s="79">
        <v>0</v>
      </c>
      <c r="AT189" s="79">
        <v>0</v>
      </c>
      <c r="AU189" s="79"/>
      <c r="AV189" s="79"/>
      <c r="AW189" s="79"/>
      <c r="AX189" s="79"/>
      <c r="AY189" s="79"/>
      <c r="AZ189" s="79"/>
      <c r="BA189" s="79"/>
      <c r="BB189" s="79"/>
      <c r="BC189" s="78" t="str">
        <f>REPLACE(INDEX(GroupVertices[Group],MATCH(Edges[[#This Row],[Vertex 1]],GroupVertices[Vertex],0)),1,1,"")</f>
        <v>90</v>
      </c>
      <c r="BD189" s="78" t="str">
        <f>REPLACE(INDEX(GroupVertices[Group],MATCH(Edges[[#This Row],[Vertex 2]],GroupVertices[Vertex],0)),1,1,"")</f>
        <v>90</v>
      </c>
    </row>
    <row r="190" spans="1:56" ht="15">
      <c r="A190" s="64" t="s">
        <v>324</v>
      </c>
      <c r="B190" s="64" t="s">
        <v>541</v>
      </c>
      <c r="C190" s="65"/>
      <c r="D190" s="66"/>
      <c r="E190" s="67"/>
      <c r="F190" s="68"/>
      <c r="G190" s="65"/>
      <c r="H190" s="69"/>
      <c r="I190" s="70"/>
      <c r="J190" s="70"/>
      <c r="K190" s="34" t="s">
        <v>65</v>
      </c>
      <c r="L190" s="77">
        <v>190</v>
      </c>
      <c r="M190" s="77"/>
      <c r="N190" s="72"/>
      <c r="O190" s="79" t="s">
        <v>561</v>
      </c>
      <c r="P190" s="81">
        <v>43659.92538194444</v>
      </c>
      <c r="Q190" s="79" t="s">
        <v>714</v>
      </c>
      <c r="R190" s="79"/>
      <c r="S190" s="79"/>
      <c r="T190" s="79" t="s">
        <v>1078</v>
      </c>
      <c r="U190" s="79"/>
      <c r="V190" s="82" t="s">
        <v>1260</v>
      </c>
      <c r="W190" s="81">
        <v>43659.92538194444</v>
      </c>
      <c r="X190" s="85">
        <v>43659</v>
      </c>
      <c r="Y190" s="87" t="s">
        <v>1589</v>
      </c>
      <c r="Z190" s="82" t="s">
        <v>2107</v>
      </c>
      <c r="AA190" s="79"/>
      <c r="AB190" s="79"/>
      <c r="AC190" s="87" t="s">
        <v>2624</v>
      </c>
      <c r="AD190" s="79"/>
      <c r="AE190" s="79" t="b">
        <v>0</v>
      </c>
      <c r="AF190" s="79">
        <v>1</v>
      </c>
      <c r="AG190" s="87" t="s">
        <v>2991</v>
      </c>
      <c r="AH190" s="79" t="b">
        <v>0</v>
      </c>
      <c r="AI190" s="79" t="s">
        <v>3019</v>
      </c>
      <c r="AJ190" s="79"/>
      <c r="AK190" s="87" t="s">
        <v>2991</v>
      </c>
      <c r="AL190" s="79" t="b">
        <v>0</v>
      </c>
      <c r="AM190" s="79">
        <v>0</v>
      </c>
      <c r="AN190" s="87" t="s">
        <v>2991</v>
      </c>
      <c r="AO190" s="79" t="s">
        <v>3036</v>
      </c>
      <c r="AP190" s="79" t="b">
        <v>0</v>
      </c>
      <c r="AQ190" s="87" t="s">
        <v>2624</v>
      </c>
      <c r="AR190" s="79" t="s">
        <v>178</v>
      </c>
      <c r="AS190" s="79">
        <v>0</v>
      </c>
      <c r="AT190" s="79">
        <v>0</v>
      </c>
      <c r="AU190" s="79"/>
      <c r="AV190" s="79"/>
      <c r="AW190" s="79"/>
      <c r="AX190" s="79"/>
      <c r="AY190" s="79"/>
      <c r="AZ190" s="79"/>
      <c r="BA190" s="79"/>
      <c r="BB190" s="79"/>
      <c r="BC190" s="78" t="str">
        <f>REPLACE(INDEX(GroupVertices[Group],MATCH(Edges[[#This Row],[Vertex 1]],GroupVertices[Vertex],0)),1,1,"")</f>
        <v>26</v>
      </c>
      <c r="BD190" s="78" t="str">
        <f>REPLACE(INDEX(GroupVertices[Group],MATCH(Edges[[#This Row],[Vertex 2]],GroupVertices[Vertex],0)),1,1,"")</f>
        <v>26</v>
      </c>
    </row>
    <row r="191" spans="1:56" ht="15">
      <c r="A191" s="64" t="s">
        <v>325</v>
      </c>
      <c r="B191" s="64" t="s">
        <v>325</v>
      </c>
      <c r="C191" s="65"/>
      <c r="D191" s="66"/>
      <c r="E191" s="67"/>
      <c r="F191" s="68"/>
      <c r="G191" s="65"/>
      <c r="H191" s="69"/>
      <c r="I191" s="70"/>
      <c r="J191" s="70"/>
      <c r="K191" s="34" t="s">
        <v>65</v>
      </c>
      <c r="L191" s="77">
        <v>191</v>
      </c>
      <c r="M191" s="77"/>
      <c r="N191" s="72"/>
      <c r="O191" s="79" t="s">
        <v>178</v>
      </c>
      <c r="P191" s="81">
        <v>43659.86840277778</v>
      </c>
      <c r="Q191" s="79" t="s">
        <v>715</v>
      </c>
      <c r="R191" s="82" t="s">
        <v>1017</v>
      </c>
      <c r="S191" s="79" t="s">
        <v>1041</v>
      </c>
      <c r="T191" s="79" t="s">
        <v>1048</v>
      </c>
      <c r="U191" s="79"/>
      <c r="V191" s="82" t="s">
        <v>1261</v>
      </c>
      <c r="W191" s="81">
        <v>43659.86840277778</v>
      </c>
      <c r="X191" s="85">
        <v>43659</v>
      </c>
      <c r="Y191" s="87" t="s">
        <v>1590</v>
      </c>
      <c r="Z191" s="82" t="s">
        <v>2108</v>
      </c>
      <c r="AA191" s="79"/>
      <c r="AB191" s="79"/>
      <c r="AC191" s="87" t="s">
        <v>2625</v>
      </c>
      <c r="AD191" s="79"/>
      <c r="AE191" s="79" t="b">
        <v>0</v>
      </c>
      <c r="AF191" s="79">
        <v>0</v>
      </c>
      <c r="AG191" s="87" t="s">
        <v>2991</v>
      </c>
      <c r="AH191" s="79" t="b">
        <v>0</v>
      </c>
      <c r="AI191" s="79" t="s">
        <v>3019</v>
      </c>
      <c r="AJ191" s="79"/>
      <c r="AK191" s="87" t="s">
        <v>2991</v>
      </c>
      <c r="AL191" s="79" t="b">
        <v>0</v>
      </c>
      <c r="AM191" s="79">
        <v>1</v>
      </c>
      <c r="AN191" s="87" t="s">
        <v>2991</v>
      </c>
      <c r="AO191" s="79" t="s">
        <v>3045</v>
      </c>
      <c r="AP191" s="79" t="b">
        <v>0</v>
      </c>
      <c r="AQ191" s="87" t="s">
        <v>2625</v>
      </c>
      <c r="AR191" s="79" t="s">
        <v>178</v>
      </c>
      <c r="AS191" s="79">
        <v>0</v>
      </c>
      <c r="AT191" s="79">
        <v>0</v>
      </c>
      <c r="AU191" s="79"/>
      <c r="AV191" s="79"/>
      <c r="AW191" s="79"/>
      <c r="AX191" s="79"/>
      <c r="AY191" s="79"/>
      <c r="AZ191" s="79"/>
      <c r="BA191" s="79"/>
      <c r="BB191" s="79"/>
      <c r="BC191" s="78" t="str">
        <f>REPLACE(INDEX(GroupVertices[Group],MATCH(Edges[[#This Row],[Vertex 1]],GroupVertices[Vertex],0)),1,1,"")</f>
        <v>36</v>
      </c>
      <c r="BD191" s="78" t="str">
        <f>REPLACE(INDEX(GroupVertices[Group],MATCH(Edges[[#This Row],[Vertex 2]],GroupVertices[Vertex],0)),1,1,"")</f>
        <v>36</v>
      </c>
    </row>
    <row r="192" spans="1:56" ht="15">
      <c r="A192" s="64" t="s">
        <v>326</v>
      </c>
      <c r="B192" s="64" t="s">
        <v>325</v>
      </c>
      <c r="C192" s="65"/>
      <c r="D192" s="66"/>
      <c r="E192" s="67"/>
      <c r="F192" s="68"/>
      <c r="G192" s="65"/>
      <c r="H192" s="69"/>
      <c r="I192" s="70"/>
      <c r="J192" s="70"/>
      <c r="K192" s="34" t="s">
        <v>65</v>
      </c>
      <c r="L192" s="77">
        <v>192</v>
      </c>
      <c r="M192" s="77"/>
      <c r="N192" s="72"/>
      <c r="O192" s="79" t="s">
        <v>562</v>
      </c>
      <c r="P192" s="81">
        <v>43659.92836805555</v>
      </c>
      <c r="Q192" s="79" t="s">
        <v>715</v>
      </c>
      <c r="R192" s="82" t="s">
        <v>1017</v>
      </c>
      <c r="S192" s="79" t="s">
        <v>1041</v>
      </c>
      <c r="T192" s="79" t="s">
        <v>1048</v>
      </c>
      <c r="U192" s="79"/>
      <c r="V192" s="82" t="s">
        <v>1262</v>
      </c>
      <c r="W192" s="81">
        <v>43659.92836805555</v>
      </c>
      <c r="X192" s="85">
        <v>43659</v>
      </c>
      <c r="Y192" s="87" t="s">
        <v>1591</v>
      </c>
      <c r="Z192" s="82" t="s">
        <v>2109</v>
      </c>
      <c r="AA192" s="79"/>
      <c r="AB192" s="79"/>
      <c r="AC192" s="87" t="s">
        <v>2626</v>
      </c>
      <c r="AD192" s="79"/>
      <c r="AE192" s="79" t="b">
        <v>0</v>
      </c>
      <c r="AF192" s="79">
        <v>0</v>
      </c>
      <c r="AG192" s="87" t="s">
        <v>2991</v>
      </c>
      <c r="AH192" s="79" t="b">
        <v>0</v>
      </c>
      <c r="AI192" s="79" t="s">
        <v>3019</v>
      </c>
      <c r="AJ192" s="79"/>
      <c r="AK192" s="87" t="s">
        <v>2991</v>
      </c>
      <c r="AL192" s="79" t="b">
        <v>0</v>
      </c>
      <c r="AM192" s="79">
        <v>1</v>
      </c>
      <c r="AN192" s="87" t="s">
        <v>2625</v>
      </c>
      <c r="AO192" s="79" t="s">
        <v>3036</v>
      </c>
      <c r="AP192" s="79" t="b">
        <v>0</v>
      </c>
      <c r="AQ192" s="87" t="s">
        <v>2625</v>
      </c>
      <c r="AR192" s="79" t="s">
        <v>178</v>
      </c>
      <c r="AS192" s="79">
        <v>0</v>
      </c>
      <c r="AT192" s="79">
        <v>0</v>
      </c>
      <c r="AU192" s="79"/>
      <c r="AV192" s="79"/>
      <c r="AW192" s="79"/>
      <c r="AX192" s="79"/>
      <c r="AY192" s="79"/>
      <c r="AZ192" s="79"/>
      <c r="BA192" s="79"/>
      <c r="BB192" s="79"/>
      <c r="BC192" s="78" t="str">
        <f>REPLACE(INDEX(GroupVertices[Group],MATCH(Edges[[#This Row],[Vertex 1]],GroupVertices[Vertex],0)),1,1,"")</f>
        <v>36</v>
      </c>
      <c r="BD192" s="78" t="str">
        <f>REPLACE(INDEX(GroupVertices[Group],MATCH(Edges[[#This Row],[Vertex 2]],GroupVertices[Vertex],0)),1,1,"")</f>
        <v>36</v>
      </c>
    </row>
    <row r="193" spans="1:56" ht="15">
      <c r="A193" s="64" t="s">
        <v>327</v>
      </c>
      <c r="B193" s="64" t="s">
        <v>327</v>
      </c>
      <c r="C193" s="65"/>
      <c r="D193" s="66"/>
      <c r="E193" s="67"/>
      <c r="F193" s="68"/>
      <c r="G193" s="65"/>
      <c r="H193" s="69"/>
      <c r="I193" s="70"/>
      <c r="J193" s="70"/>
      <c r="K193" s="34" t="s">
        <v>65</v>
      </c>
      <c r="L193" s="77">
        <v>193</v>
      </c>
      <c r="M193" s="77"/>
      <c r="N193" s="72"/>
      <c r="O193" s="79" t="s">
        <v>178</v>
      </c>
      <c r="P193" s="81">
        <v>43659.9483912037</v>
      </c>
      <c r="Q193" s="79" t="s">
        <v>716</v>
      </c>
      <c r="R193" s="79"/>
      <c r="S193" s="79"/>
      <c r="T193" s="79" t="s">
        <v>1048</v>
      </c>
      <c r="U193" s="79"/>
      <c r="V193" s="82" t="s">
        <v>1263</v>
      </c>
      <c r="W193" s="81">
        <v>43659.9483912037</v>
      </c>
      <c r="X193" s="85">
        <v>43659</v>
      </c>
      <c r="Y193" s="87" t="s">
        <v>1592</v>
      </c>
      <c r="Z193" s="82" t="s">
        <v>2110</v>
      </c>
      <c r="AA193" s="79"/>
      <c r="AB193" s="79"/>
      <c r="AC193" s="87" t="s">
        <v>2627</v>
      </c>
      <c r="AD193" s="79"/>
      <c r="AE193" s="79" t="b">
        <v>0</v>
      </c>
      <c r="AF193" s="79">
        <v>0</v>
      </c>
      <c r="AG193" s="87" t="s">
        <v>2991</v>
      </c>
      <c r="AH193" s="79" t="b">
        <v>0</v>
      </c>
      <c r="AI193" s="79" t="s">
        <v>3019</v>
      </c>
      <c r="AJ193" s="79"/>
      <c r="AK193" s="87" t="s">
        <v>2991</v>
      </c>
      <c r="AL193" s="79" t="b">
        <v>0</v>
      </c>
      <c r="AM193" s="79">
        <v>0</v>
      </c>
      <c r="AN193" s="87" t="s">
        <v>2991</v>
      </c>
      <c r="AO193" s="79" t="s">
        <v>3039</v>
      </c>
      <c r="AP193" s="79" t="b">
        <v>0</v>
      </c>
      <c r="AQ193" s="87" t="s">
        <v>2627</v>
      </c>
      <c r="AR193" s="79" t="s">
        <v>178</v>
      </c>
      <c r="AS193" s="79">
        <v>0</v>
      </c>
      <c r="AT193" s="79">
        <v>0</v>
      </c>
      <c r="AU193" s="79"/>
      <c r="AV193" s="79"/>
      <c r="AW193" s="79"/>
      <c r="AX193" s="79"/>
      <c r="AY193" s="79"/>
      <c r="AZ193" s="79"/>
      <c r="BA193" s="79"/>
      <c r="BB193" s="79"/>
      <c r="BC193" s="78" t="str">
        <f>REPLACE(INDEX(GroupVertices[Group],MATCH(Edges[[#This Row],[Vertex 1]],GroupVertices[Vertex],0)),1,1,"")</f>
        <v>91</v>
      </c>
      <c r="BD193" s="78" t="str">
        <f>REPLACE(INDEX(GroupVertices[Group],MATCH(Edges[[#This Row],[Vertex 2]],GroupVertices[Vertex],0)),1,1,"")</f>
        <v>91</v>
      </c>
    </row>
    <row r="194" spans="1:56" ht="15">
      <c r="A194" s="64" t="s">
        <v>328</v>
      </c>
      <c r="B194" s="64" t="s">
        <v>328</v>
      </c>
      <c r="C194" s="65"/>
      <c r="D194" s="66"/>
      <c r="E194" s="67"/>
      <c r="F194" s="68"/>
      <c r="G194" s="65"/>
      <c r="H194" s="69"/>
      <c r="I194" s="70"/>
      <c r="J194" s="70"/>
      <c r="K194" s="34" t="s">
        <v>65</v>
      </c>
      <c r="L194" s="77">
        <v>194</v>
      </c>
      <c r="M194" s="77"/>
      <c r="N194" s="72"/>
      <c r="O194" s="79" t="s">
        <v>178</v>
      </c>
      <c r="P194" s="81">
        <v>43659.95234953704</v>
      </c>
      <c r="Q194" s="79" t="s">
        <v>717</v>
      </c>
      <c r="R194" s="79"/>
      <c r="S194" s="79"/>
      <c r="T194" s="79" t="s">
        <v>1048</v>
      </c>
      <c r="U194" s="79"/>
      <c r="V194" s="82" t="s">
        <v>1264</v>
      </c>
      <c r="W194" s="81">
        <v>43659.95234953704</v>
      </c>
      <c r="X194" s="85">
        <v>43659</v>
      </c>
      <c r="Y194" s="87" t="s">
        <v>1593</v>
      </c>
      <c r="Z194" s="82" t="s">
        <v>2111</v>
      </c>
      <c r="AA194" s="79"/>
      <c r="AB194" s="79"/>
      <c r="AC194" s="87" t="s">
        <v>2628</v>
      </c>
      <c r="AD194" s="79"/>
      <c r="AE194" s="79" t="b">
        <v>0</v>
      </c>
      <c r="AF194" s="79">
        <v>0</v>
      </c>
      <c r="AG194" s="87" t="s">
        <v>2991</v>
      </c>
      <c r="AH194" s="79" t="b">
        <v>0</v>
      </c>
      <c r="AI194" s="79" t="s">
        <v>3019</v>
      </c>
      <c r="AJ194" s="79"/>
      <c r="AK194" s="87" t="s">
        <v>2991</v>
      </c>
      <c r="AL194" s="79" t="b">
        <v>0</v>
      </c>
      <c r="AM194" s="79">
        <v>0</v>
      </c>
      <c r="AN194" s="87" t="s">
        <v>2991</v>
      </c>
      <c r="AO194" s="79" t="s">
        <v>3036</v>
      </c>
      <c r="AP194" s="79" t="b">
        <v>0</v>
      </c>
      <c r="AQ194" s="87" t="s">
        <v>2628</v>
      </c>
      <c r="AR194" s="79" t="s">
        <v>178</v>
      </c>
      <c r="AS194" s="79">
        <v>0</v>
      </c>
      <c r="AT194" s="79">
        <v>0</v>
      </c>
      <c r="AU194" s="79"/>
      <c r="AV194" s="79"/>
      <c r="AW194" s="79"/>
      <c r="AX194" s="79"/>
      <c r="AY194" s="79"/>
      <c r="AZ194" s="79"/>
      <c r="BA194" s="79"/>
      <c r="BB194" s="79"/>
      <c r="BC194" s="78" t="str">
        <f>REPLACE(INDEX(GroupVertices[Group],MATCH(Edges[[#This Row],[Vertex 1]],GroupVertices[Vertex],0)),1,1,"")</f>
        <v>92</v>
      </c>
      <c r="BD194" s="78" t="str">
        <f>REPLACE(INDEX(GroupVertices[Group],MATCH(Edges[[#This Row],[Vertex 2]],GroupVertices[Vertex],0)),1,1,"")</f>
        <v>92</v>
      </c>
    </row>
    <row r="195" spans="1:56" ht="15">
      <c r="A195" s="64" t="s">
        <v>329</v>
      </c>
      <c r="B195" s="64" t="s">
        <v>519</v>
      </c>
      <c r="C195" s="65"/>
      <c r="D195" s="66"/>
      <c r="E195" s="67"/>
      <c r="F195" s="68"/>
      <c r="G195" s="65"/>
      <c r="H195" s="69"/>
      <c r="I195" s="70"/>
      <c r="J195" s="70"/>
      <c r="K195" s="34" t="s">
        <v>65</v>
      </c>
      <c r="L195" s="77">
        <v>195</v>
      </c>
      <c r="M195" s="77"/>
      <c r="N195" s="72"/>
      <c r="O195" s="79" t="s">
        <v>561</v>
      </c>
      <c r="P195" s="81">
        <v>43659.96538194444</v>
      </c>
      <c r="Q195" s="79" t="s">
        <v>718</v>
      </c>
      <c r="R195" s="82" t="s">
        <v>1018</v>
      </c>
      <c r="S195" s="79" t="s">
        <v>1042</v>
      </c>
      <c r="T195" s="79" t="s">
        <v>1079</v>
      </c>
      <c r="U195" s="82" t="s">
        <v>1137</v>
      </c>
      <c r="V195" s="82" t="s">
        <v>1137</v>
      </c>
      <c r="W195" s="81">
        <v>43659.96538194444</v>
      </c>
      <c r="X195" s="85">
        <v>43659</v>
      </c>
      <c r="Y195" s="87" t="s">
        <v>1594</v>
      </c>
      <c r="Z195" s="82" t="s">
        <v>2112</v>
      </c>
      <c r="AA195" s="79"/>
      <c r="AB195" s="79"/>
      <c r="AC195" s="87" t="s">
        <v>2629</v>
      </c>
      <c r="AD195" s="79"/>
      <c r="AE195" s="79" t="b">
        <v>0</v>
      </c>
      <c r="AF195" s="79">
        <v>0</v>
      </c>
      <c r="AG195" s="87" t="s">
        <v>2991</v>
      </c>
      <c r="AH195" s="79" t="b">
        <v>0</v>
      </c>
      <c r="AI195" s="79" t="s">
        <v>3019</v>
      </c>
      <c r="AJ195" s="79"/>
      <c r="AK195" s="87" t="s">
        <v>2991</v>
      </c>
      <c r="AL195" s="79" t="b">
        <v>0</v>
      </c>
      <c r="AM195" s="79">
        <v>0</v>
      </c>
      <c r="AN195" s="87" t="s">
        <v>2991</v>
      </c>
      <c r="AO195" s="79" t="s">
        <v>3038</v>
      </c>
      <c r="AP195" s="79" t="b">
        <v>0</v>
      </c>
      <c r="AQ195" s="87" t="s">
        <v>2629</v>
      </c>
      <c r="AR195" s="79" t="s">
        <v>178</v>
      </c>
      <c r="AS195" s="79">
        <v>0</v>
      </c>
      <c r="AT195" s="79">
        <v>0</v>
      </c>
      <c r="AU195" s="79"/>
      <c r="AV195" s="79"/>
      <c r="AW195" s="79"/>
      <c r="AX195" s="79"/>
      <c r="AY195" s="79"/>
      <c r="AZ195" s="79"/>
      <c r="BA195" s="79"/>
      <c r="BB195" s="79"/>
      <c r="BC195" s="78" t="str">
        <f>REPLACE(INDEX(GroupVertices[Group],MATCH(Edges[[#This Row],[Vertex 1]],GroupVertices[Vertex],0)),1,1,"")</f>
        <v>7</v>
      </c>
      <c r="BD195" s="78" t="str">
        <f>REPLACE(INDEX(GroupVertices[Group],MATCH(Edges[[#This Row],[Vertex 2]],GroupVertices[Vertex],0)),1,1,"")</f>
        <v>2</v>
      </c>
    </row>
    <row r="196" spans="1:56" ht="15">
      <c r="A196" s="64" t="s">
        <v>329</v>
      </c>
      <c r="B196" s="64" t="s">
        <v>523</v>
      </c>
      <c r="C196" s="65"/>
      <c r="D196" s="66"/>
      <c r="E196" s="67"/>
      <c r="F196" s="68"/>
      <c r="G196" s="65"/>
      <c r="H196" s="69"/>
      <c r="I196" s="70"/>
      <c r="J196" s="70"/>
      <c r="K196" s="34" t="s">
        <v>65</v>
      </c>
      <c r="L196" s="77">
        <v>196</v>
      </c>
      <c r="M196" s="77"/>
      <c r="N196" s="72"/>
      <c r="O196" s="79" t="s">
        <v>561</v>
      </c>
      <c r="P196" s="81">
        <v>43659.96538194444</v>
      </c>
      <c r="Q196" s="79" t="s">
        <v>718</v>
      </c>
      <c r="R196" s="82" t="s">
        <v>1018</v>
      </c>
      <c r="S196" s="79" t="s">
        <v>1042</v>
      </c>
      <c r="T196" s="79" t="s">
        <v>1079</v>
      </c>
      <c r="U196" s="82" t="s">
        <v>1137</v>
      </c>
      <c r="V196" s="82" t="s">
        <v>1137</v>
      </c>
      <c r="W196" s="81">
        <v>43659.96538194444</v>
      </c>
      <c r="X196" s="85">
        <v>43659</v>
      </c>
      <c r="Y196" s="87" t="s">
        <v>1594</v>
      </c>
      <c r="Z196" s="82" t="s">
        <v>2112</v>
      </c>
      <c r="AA196" s="79"/>
      <c r="AB196" s="79"/>
      <c r="AC196" s="87" t="s">
        <v>2629</v>
      </c>
      <c r="AD196" s="79"/>
      <c r="AE196" s="79" t="b">
        <v>0</v>
      </c>
      <c r="AF196" s="79">
        <v>0</v>
      </c>
      <c r="AG196" s="87" t="s">
        <v>2991</v>
      </c>
      <c r="AH196" s="79" t="b">
        <v>0</v>
      </c>
      <c r="AI196" s="79" t="s">
        <v>3019</v>
      </c>
      <c r="AJ196" s="79"/>
      <c r="AK196" s="87" t="s">
        <v>2991</v>
      </c>
      <c r="AL196" s="79" t="b">
        <v>0</v>
      </c>
      <c r="AM196" s="79">
        <v>0</v>
      </c>
      <c r="AN196" s="87" t="s">
        <v>2991</v>
      </c>
      <c r="AO196" s="79" t="s">
        <v>3038</v>
      </c>
      <c r="AP196" s="79" t="b">
        <v>0</v>
      </c>
      <c r="AQ196" s="87" t="s">
        <v>2629</v>
      </c>
      <c r="AR196" s="79" t="s">
        <v>178</v>
      </c>
      <c r="AS196" s="79">
        <v>0</v>
      </c>
      <c r="AT196" s="79">
        <v>0</v>
      </c>
      <c r="AU196" s="79"/>
      <c r="AV196" s="79"/>
      <c r="AW196" s="79"/>
      <c r="AX196" s="79"/>
      <c r="AY196" s="79"/>
      <c r="AZ196" s="79"/>
      <c r="BA196" s="79"/>
      <c r="BB196" s="79"/>
      <c r="BC196" s="78" t="str">
        <f>REPLACE(INDEX(GroupVertices[Group],MATCH(Edges[[#This Row],[Vertex 1]],GroupVertices[Vertex],0)),1,1,"")</f>
        <v>7</v>
      </c>
      <c r="BD196" s="78" t="str">
        <f>REPLACE(INDEX(GroupVertices[Group],MATCH(Edges[[#This Row],[Vertex 2]],GroupVertices[Vertex],0)),1,1,"")</f>
        <v>7</v>
      </c>
    </row>
    <row r="197" spans="1:56" ht="15">
      <c r="A197" s="64" t="s">
        <v>330</v>
      </c>
      <c r="B197" s="64" t="s">
        <v>542</v>
      </c>
      <c r="C197" s="65"/>
      <c r="D197" s="66"/>
      <c r="E197" s="67"/>
      <c r="F197" s="68"/>
      <c r="G197" s="65"/>
      <c r="H197" s="69"/>
      <c r="I197" s="70"/>
      <c r="J197" s="70"/>
      <c r="K197" s="34" t="s">
        <v>65</v>
      </c>
      <c r="L197" s="77">
        <v>197</v>
      </c>
      <c r="M197" s="77"/>
      <c r="N197" s="72"/>
      <c r="O197" s="79" t="s">
        <v>561</v>
      </c>
      <c r="P197" s="81">
        <v>43659.98096064815</v>
      </c>
      <c r="Q197" s="79" t="s">
        <v>719</v>
      </c>
      <c r="R197" s="79"/>
      <c r="S197" s="79"/>
      <c r="T197" s="79" t="s">
        <v>1052</v>
      </c>
      <c r="U197" s="79"/>
      <c r="V197" s="82" t="s">
        <v>1265</v>
      </c>
      <c r="W197" s="81">
        <v>43659.98096064815</v>
      </c>
      <c r="X197" s="85">
        <v>43659</v>
      </c>
      <c r="Y197" s="87" t="s">
        <v>1595</v>
      </c>
      <c r="Z197" s="82" t="s">
        <v>2113</v>
      </c>
      <c r="AA197" s="79"/>
      <c r="AB197" s="79"/>
      <c r="AC197" s="87" t="s">
        <v>2630</v>
      </c>
      <c r="AD197" s="79"/>
      <c r="AE197" s="79" t="b">
        <v>0</v>
      </c>
      <c r="AF197" s="79">
        <v>2</v>
      </c>
      <c r="AG197" s="87" t="s">
        <v>2991</v>
      </c>
      <c r="AH197" s="79" t="b">
        <v>0</v>
      </c>
      <c r="AI197" s="79" t="s">
        <v>3019</v>
      </c>
      <c r="AJ197" s="79"/>
      <c r="AK197" s="87" t="s">
        <v>2991</v>
      </c>
      <c r="AL197" s="79" t="b">
        <v>0</v>
      </c>
      <c r="AM197" s="79">
        <v>0</v>
      </c>
      <c r="AN197" s="87" t="s">
        <v>2991</v>
      </c>
      <c r="AO197" s="79" t="s">
        <v>3036</v>
      </c>
      <c r="AP197" s="79" t="b">
        <v>0</v>
      </c>
      <c r="AQ197" s="87" t="s">
        <v>2630</v>
      </c>
      <c r="AR197" s="79" t="s">
        <v>178</v>
      </c>
      <c r="AS197" s="79">
        <v>0</v>
      </c>
      <c r="AT197" s="79">
        <v>0</v>
      </c>
      <c r="AU197" s="79"/>
      <c r="AV197" s="79"/>
      <c r="AW197" s="79"/>
      <c r="AX197" s="79"/>
      <c r="AY197" s="79"/>
      <c r="AZ197" s="79"/>
      <c r="BA197" s="79"/>
      <c r="BB197" s="79"/>
      <c r="BC197" s="78" t="str">
        <f>REPLACE(INDEX(GroupVertices[Group],MATCH(Edges[[#This Row],[Vertex 1]],GroupVertices[Vertex],0)),1,1,"")</f>
        <v>1</v>
      </c>
      <c r="BD197" s="78" t="str">
        <f>REPLACE(INDEX(GroupVertices[Group],MATCH(Edges[[#This Row],[Vertex 2]],GroupVertices[Vertex],0)),1,1,"")</f>
        <v>1</v>
      </c>
    </row>
    <row r="198" spans="1:56" ht="15">
      <c r="A198" s="64" t="s">
        <v>331</v>
      </c>
      <c r="B198" s="64" t="s">
        <v>331</v>
      </c>
      <c r="C198" s="65"/>
      <c r="D198" s="66"/>
      <c r="E198" s="67"/>
      <c r="F198" s="68"/>
      <c r="G198" s="65"/>
      <c r="H198" s="69"/>
      <c r="I198" s="70"/>
      <c r="J198" s="70"/>
      <c r="K198" s="34" t="s">
        <v>65</v>
      </c>
      <c r="L198" s="77">
        <v>198</v>
      </c>
      <c r="M198" s="77"/>
      <c r="N198" s="72"/>
      <c r="O198" s="79" t="s">
        <v>178</v>
      </c>
      <c r="P198" s="81">
        <v>43659.981990740744</v>
      </c>
      <c r="Q198" s="79" t="s">
        <v>720</v>
      </c>
      <c r="R198" s="79"/>
      <c r="S198" s="79"/>
      <c r="T198" s="79" t="s">
        <v>1048</v>
      </c>
      <c r="U198" s="79"/>
      <c r="V198" s="82" t="s">
        <v>1266</v>
      </c>
      <c r="W198" s="81">
        <v>43659.981990740744</v>
      </c>
      <c r="X198" s="85">
        <v>43659</v>
      </c>
      <c r="Y198" s="87" t="s">
        <v>1596</v>
      </c>
      <c r="Z198" s="82" t="s">
        <v>2114</v>
      </c>
      <c r="AA198" s="79"/>
      <c r="AB198" s="79"/>
      <c r="AC198" s="87" t="s">
        <v>2631</v>
      </c>
      <c r="AD198" s="79"/>
      <c r="AE198" s="79" t="b">
        <v>0</v>
      </c>
      <c r="AF198" s="79">
        <v>2</v>
      </c>
      <c r="AG198" s="87" t="s">
        <v>2991</v>
      </c>
      <c r="AH198" s="79" t="b">
        <v>0</v>
      </c>
      <c r="AI198" s="79" t="s">
        <v>3019</v>
      </c>
      <c r="AJ198" s="79"/>
      <c r="AK198" s="87" t="s">
        <v>2991</v>
      </c>
      <c r="AL198" s="79" t="b">
        <v>0</v>
      </c>
      <c r="AM198" s="79">
        <v>0</v>
      </c>
      <c r="AN198" s="87" t="s">
        <v>2991</v>
      </c>
      <c r="AO198" s="79" t="s">
        <v>3039</v>
      </c>
      <c r="AP198" s="79" t="b">
        <v>0</v>
      </c>
      <c r="AQ198" s="87" t="s">
        <v>2631</v>
      </c>
      <c r="AR198" s="79" t="s">
        <v>178</v>
      </c>
      <c r="AS198" s="79">
        <v>0</v>
      </c>
      <c r="AT198" s="79">
        <v>0</v>
      </c>
      <c r="AU198" s="79"/>
      <c r="AV198" s="79"/>
      <c r="AW198" s="79"/>
      <c r="AX198" s="79"/>
      <c r="AY198" s="79"/>
      <c r="AZ198" s="79"/>
      <c r="BA198" s="79"/>
      <c r="BB198" s="79"/>
      <c r="BC198" s="78" t="str">
        <f>REPLACE(INDEX(GroupVertices[Group],MATCH(Edges[[#This Row],[Vertex 1]],GroupVertices[Vertex],0)),1,1,"")</f>
        <v>93</v>
      </c>
      <c r="BD198" s="78" t="str">
        <f>REPLACE(INDEX(GroupVertices[Group],MATCH(Edges[[#This Row],[Vertex 2]],GroupVertices[Vertex],0)),1,1,"")</f>
        <v>93</v>
      </c>
    </row>
    <row r="199" spans="1:56" ht="15">
      <c r="A199" s="64" t="s">
        <v>332</v>
      </c>
      <c r="B199" s="64" t="s">
        <v>522</v>
      </c>
      <c r="C199" s="65"/>
      <c r="D199" s="66"/>
      <c r="E199" s="67"/>
      <c r="F199" s="68"/>
      <c r="G199" s="65"/>
      <c r="H199" s="69"/>
      <c r="I199" s="70"/>
      <c r="J199" s="70"/>
      <c r="K199" s="34" t="s">
        <v>65</v>
      </c>
      <c r="L199" s="77">
        <v>199</v>
      </c>
      <c r="M199" s="77"/>
      <c r="N199" s="72"/>
      <c r="O199" s="79" t="s">
        <v>561</v>
      </c>
      <c r="P199" s="81">
        <v>43659.98407407408</v>
      </c>
      <c r="Q199" s="79" t="s">
        <v>721</v>
      </c>
      <c r="R199" s="79"/>
      <c r="S199" s="79"/>
      <c r="T199" s="79" t="s">
        <v>1048</v>
      </c>
      <c r="U199" s="79"/>
      <c r="V199" s="82" t="s">
        <v>1267</v>
      </c>
      <c r="W199" s="81">
        <v>43659.98407407408</v>
      </c>
      <c r="X199" s="85">
        <v>43659</v>
      </c>
      <c r="Y199" s="87" t="s">
        <v>1597</v>
      </c>
      <c r="Z199" s="82" t="s">
        <v>2115</v>
      </c>
      <c r="AA199" s="79"/>
      <c r="AB199" s="79"/>
      <c r="AC199" s="87" t="s">
        <v>2632</v>
      </c>
      <c r="AD199" s="79"/>
      <c r="AE199" s="79" t="b">
        <v>0</v>
      </c>
      <c r="AF199" s="79">
        <v>2</v>
      </c>
      <c r="AG199" s="87" t="s">
        <v>2991</v>
      </c>
      <c r="AH199" s="79" t="b">
        <v>0</v>
      </c>
      <c r="AI199" s="79" t="s">
        <v>3019</v>
      </c>
      <c r="AJ199" s="79"/>
      <c r="AK199" s="87" t="s">
        <v>2991</v>
      </c>
      <c r="AL199" s="79" t="b">
        <v>0</v>
      </c>
      <c r="AM199" s="79">
        <v>0</v>
      </c>
      <c r="AN199" s="87" t="s">
        <v>2991</v>
      </c>
      <c r="AO199" s="79" t="s">
        <v>3036</v>
      </c>
      <c r="AP199" s="79" t="b">
        <v>0</v>
      </c>
      <c r="AQ199" s="87" t="s">
        <v>2632</v>
      </c>
      <c r="AR199" s="79" t="s">
        <v>178</v>
      </c>
      <c r="AS199" s="79">
        <v>0</v>
      </c>
      <c r="AT199" s="79">
        <v>0</v>
      </c>
      <c r="AU199" s="79"/>
      <c r="AV199" s="79"/>
      <c r="AW199" s="79"/>
      <c r="AX199" s="79"/>
      <c r="AY199" s="79"/>
      <c r="AZ199" s="79"/>
      <c r="BA199" s="79"/>
      <c r="BB199" s="79"/>
      <c r="BC199" s="78" t="str">
        <f>REPLACE(INDEX(GroupVertices[Group],MATCH(Edges[[#This Row],[Vertex 1]],GroupVertices[Vertex],0)),1,1,"")</f>
        <v>1</v>
      </c>
      <c r="BD199" s="78" t="str">
        <f>REPLACE(INDEX(GroupVertices[Group],MATCH(Edges[[#This Row],[Vertex 2]],GroupVertices[Vertex],0)),1,1,"")</f>
        <v>1</v>
      </c>
    </row>
    <row r="200" spans="1:56" ht="15">
      <c r="A200" s="64" t="s">
        <v>333</v>
      </c>
      <c r="B200" s="64" t="s">
        <v>522</v>
      </c>
      <c r="C200" s="65"/>
      <c r="D200" s="66"/>
      <c r="E200" s="67"/>
      <c r="F200" s="68"/>
      <c r="G200" s="65"/>
      <c r="H200" s="69"/>
      <c r="I200" s="70"/>
      <c r="J200" s="70"/>
      <c r="K200" s="34" t="s">
        <v>65</v>
      </c>
      <c r="L200" s="77">
        <v>200</v>
      </c>
      <c r="M200" s="77"/>
      <c r="N200" s="72"/>
      <c r="O200" s="79" t="s">
        <v>561</v>
      </c>
      <c r="P200" s="81">
        <v>43659.99769675926</v>
      </c>
      <c r="Q200" s="79" t="s">
        <v>722</v>
      </c>
      <c r="R200" s="79"/>
      <c r="S200" s="79"/>
      <c r="T200" s="79" t="s">
        <v>1048</v>
      </c>
      <c r="U200" s="79"/>
      <c r="V200" s="82" t="s">
        <v>1268</v>
      </c>
      <c r="W200" s="81">
        <v>43659.99769675926</v>
      </c>
      <c r="X200" s="85">
        <v>43659</v>
      </c>
      <c r="Y200" s="87" t="s">
        <v>1598</v>
      </c>
      <c r="Z200" s="82" t="s">
        <v>2116</v>
      </c>
      <c r="AA200" s="79"/>
      <c r="AB200" s="79"/>
      <c r="AC200" s="87" t="s">
        <v>2633</v>
      </c>
      <c r="AD200" s="79"/>
      <c r="AE200" s="79" t="b">
        <v>0</v>
      </c>
      <c r="AF200" s="79">
        <v>1</v>
      </c>
      <c r="AG200" s="87" t="s">
        <v>2991</v>
      </c>
      <c r="AH200" s="79" t="b">
        <v>0</v>
      </c>
      <c r="AI200" s="79" t="s">
        <v>3019</v>
      </c>
      <c r="AJ200" s="79"/>
      <c r="AK200" s="87" t="s">
        <v>2991</v>
      </c>
      <c r="AL200" s="79" t="b">
        <v>0</v>
      </c>
      <c r="AM200" s="79">
        <v>0</v>
      </c>
      <c r="AN200" s="87" t="s">
        <v>2991</v>
      </c>
      <c r="AO200" s="79" t="s">
        <v>3036</v>
      </c>
      <c r="AP200" s="79" t="b">
        <v>0</v>
      </c>
      <c r="AQ200" s="87" t="s">
        <v>2633</v>
      </c>
      <c r="AR200" s="79" t="s">
        <v>178</v>
      </c>
      <c r="AS200" s="79">
        <v>0</v>
      </c>
      <c r="AT200" s="79">
        <v>0</v>
      </c>
      <c r="AU200" s="79" t="s">
        <v>3055</v>
      </c>
      <c r="AV200" s="79" t="s">
        <v>3069</v>
      </c>
      <c r="AW200" s="79" t="s">
        <v>3074</v>
      </c>
      <c r="AX200" s="79" t="s">
        <v>3084</v>
      </c>
      <c r="AY200" s="79" t="s">
        <v>3103</v>
      </c>
      <c r="AZ200" s="79" t="s">
        <v>3122</v>
      </c>
      <c r="BA200" s="79" t="s">
        <v>3136</v>
      </c>
      <c r="BB200" s="82" t="s">
        <v>3143</v>
      </c>
      <c r="BC200" s="78" t="str">
        <f>REPLACE(INDEX(GroupVertices[Group],MATCH(Edges[[#This Row],[Vertex 1]],GroupVertices[Vertex],0)),1,1,"")</f>
        <v>1</v>
      </c>
      <c r="BD200" s="78" t="str">
        <f>REPLACE(INDEX(GroupVertices[Group],MATCH(Edges[[#This Row],[Vertex 2]],GroupVertices[Vertex],0)),1,1,"")</f>
        <v>1</v>
      </c>
    </row>
    <row r="201" spans="1:56" ht="15">
      <c r="A201" s="64" t="s">
        <v>334</v>
      </c>
      <c r="B201" s="64" t="s">
        <v>522</v>
      </c>
      <c r="C201" s="65"/>
      <c r="D201" s="66"/>
      <c r="E201" s="67"/>
      <c r="F201" s="68"/>
      <c r="G201" s="65"/>
      <c r="H201" s="69"/>
      <c r="I201" s="70"/>
      <c r="J201" s="70"/>
      <c r="K201" s="34" t="s">
        <v>65</v>
      </c>
      <c r="L201" s="77">
        <v>201</v>
      </c>
      <c r="M201" s="77"/>
      <c r="N201" s="72"/>
      <c r="O201" s="79" t="s">
        <v>560</v>
      </c>
      <c r="P201" s="81">
        <v>43660.01939814815</v>
      </c>
      <c r="Q201" s="79" t="s">
        <v>723</v>
      </c>
      <c r="R201" s="79"/>
      <c r="S201" s="79"/>
      <c r="T201" s="79" t="s">
        <v>1080</v>
      </c>
      <c r="U201" s="79"/>
      <c r="V201" s="82" t="s">
        <v>1269</v>
      </c>
      <c r="W201" s="81">
        <v>43660.01939814815</v>
      </c>
      <c r="X201" s="85">
        <v>43660</v>
      </c>
      <c r="Y201" s="87" t="s">
        <v>1599</v>
      </c>
      <c r="Z201" s="82" t="s">
        <v>2117</v>
      </c>
      <c r="AA201" s="79"/>
      <c r="AB201" s="79"/>
      <c r="AC201" s="87" t="s">
        <v>2634</v>
      </c>
      <c r="AD201" s="79"/>
      <c r="AE201" s="79" t="b">
        <v>0</v>
      </c>
      <c r="AF201" s="79">
        <v>5</v>
      </c>
      <c r="AG201" s="87" t="s">
        <v>2997</v>
      </c>
      <c r="AH201" s="79" t="b">
        <v>0</v>
      </c>
      <c r="AI201" s="79" t="s">
        <v>3019</v>
      </c>
      <c r="AJ201" s="79"/>
      <c r="AK201" s="87" t="s">
        <v>2991</v>
      </c>
      <c r="AL201" s="79" t="b">
        <v>0</v>
      </c>
      <c r="AM201" s="79">
        <v>0</v>
      </c>
      <c r="AN201" s="87" t="s">
        <v>2991</v>
      </c>
      <c r="AO201" s="79" t="s">
        <v>3036</v>
      </c>
      <c r="AP201" s="79" t="b">
        <v>0</v>
      </c>
      <c r="AQ201" s="87" t="s">
        <v>2634</v>
      </c>
      <c r="AR201" s="79" t="s">
        <v>178</v>
      </c>
      <c r="AS201" s="79">
        <v>0</v>
      </c>
      <c r="AT201" s="79">
        <v>0</v>
      </c>
      <c r="AU201" s="79"/>
      <c r="AV201" s="79"/>
      <c r="AW201" s="79"/>
      <c r="AX201" s="79"/>
      <c r="AY201" s="79"/>
      <c r="AZ201" s="79"/>
      <c r="BA201" s="79"/>
      <c r="BB201" s="79"/>
      <c r="BC201" s="78" t="str">
        <f>REPLACE(INDEX(GroupVertices[Group],MATCH(Edges[[#This Row],[Vertex 1]],GroupVertices[Vertex],0)),1,1,"")</f>
        <v>1</v>
      </c>
      <c r="BD201" s="78" t="str">
        <f>REPLACE(INDEX(GroupVertices[Group],MATCH(Edges[[#This Row],[Vertex 2]],GroupVertices[Vertex],0)),1,1,"")</f>
        <v>1</v>
      </c>
    </row>
    <row r="202" spans="1:56" ht="15">
      <c r="A202" s="64" t="s">
        <v>335</v>
      </c>
      <c r="B202" s="64" t="s">
        <v>335</v>
      </c>
      <c r="C202" s="65"/>
      <c r="D202" s="66"/>
      <c r="E202" s="67"/>
      <c r="F202" s="68"/>
      <c r="G202" s="65"/>
      <c r="H202" s="69"/>
      <c r="I202" s="70"/>
      <c r="J202" s="70"/>
      <c r="K202" s="34" t="s">
        <v>65</v>
      </c>
      <c r="L202" s="77">
        <v>202</v>
      </c>
      <c r="M202" s="77"/>
      <c r="N202" s="72"/>
      <c r="O202" s="79" t="s">
        <v>178</v>
      </c>
      <c r="P202" s="81">
        <v>43660.0312962963</v>
      </c>
      <c r="Q202" s="79" t="s">
        <v>724</v>
      </c>
      <c r="R202" s="79"/>
      <c r="S202" s="79"/>
      <c r="T202" s="79" t="s">
        <v>1052</v>
      </c>
      <c r="U202" s="79"/>
      <c r="V202" s="82" t="s">
        <v>1270</v>
      </c>
      <c r="W202" s="81">
        <v>43660.0312962963</v>
      </c>
      <c r="X202" s="85">
        <v>43660</v>
      </c>
      <c r="Y202" s="87" t="s">
        <v>1600</v>
      </c>
      <c r="Z202" s="82" t="s">
        <v>2118</v>
      </c>
      <c r="AA202" s="79"/>
      <c r="AB202" s="79"/>
      <c r="AC202" s="87" t="s">
        <v>2635</v>
      </c>
      <c r="AD202" s="79"/>
      <c r="AE202" s="79" t="b">
        <v>0</v>
      </c>
      <c r="AF202" s="79">
        <v>2</v>
      </c>
      <c r="AG202" s="87" t="s">
        <v>2991</v>
      </c>
      <c r="AH202" s="79" t="b">
        <v>0</v>
      </c>
      <c r="AI202" s="79" t="s">
        <v>3019</v>
      </c>
      <c r="AJ202" s="79"/>
      <c r="AK202" s="87" t="s">
        <v>2991</v>
      </c>
      <c r="AL202" s="79" t="b">
        <v>0</v>
      </c>
      <c r="AM202" s="79">
        <v>0</v>
      </c>
      <c r="AN202" s="87" t="s">
        <v>2991</v>
      </c>
      <c r="AO202" s="79" t="s">
        <v>3037</v>
      </c>
      <c r="AP202" s="79" t="b">
        <v>0</v>
      </c>
      <c r="AQ202" s="87" t="s">
        <v>2635</v>
      </c>
      <c r="AR202" s="79" t="s">
        <v>178</v>
      </c>
      <c r="AS202" s="79">
        <v>0</v>
      </c>
      <c r="AT202" s="79">
        <v>0</v>
      </c>
      <c r="AU202" s="79"/>
      <c r="AV202" s="79"/>
      <c r="AW202" s="79"/>
      <c r="AX202" s="79"/>
      <c r="AY202" s="79"/>
      <c r="AZ202" s="79"/>
      <c r="BA202" s="79"/>
      <c r="BB202" s="79"/>
      <c r="BC202" s="78" t="str">
        <f>REPLACE(INDEX(GroupVertices[Group],MATCH(Edges[[#This Row],[Vertex 1]],GroupVertices[Vertex],0)),1,1,"")</f>
        <v>94</v>
      </c>
      <c r="BD202" s="78" t="str">
        <f>REPLACE(INDEX(GroupVertices[Group],MATCH(Edges[[#This Row],[Vertex 2]],GroupVertices[Vertex],0)),1,1,"")</f>
        <v>94</v>
      </c>
    </row>
    <row r="203" spans="1:56" ht="15">
      <c r="A203" s="64" t="s">
        <v>336</v>
      </c>
      <c r="B203" s="64" t="s">
        <v>336</v>
      </c>
      <c r="C203" s="65"/>
      <c r="D203" s="66"/>
      <c r="E203" s="67"/>
      <c r="F203" s="68"/>
      <c r="G203" s="65"/>
      <c r="H203" s="69"/>
      <c r="I203" s="70"/>
      <c r="J203" s="70"/>
      <c r="K203" s="34" t="s">
        <v>65</v>
      </c>
      <c r="L203" s="77">
        <v>203</v>
      </c>
      <c r="M203" s="77"/>
      <c r="N203" s="72"/>
      <c r="O203" s="79" t="s">
        <v>178</v>
      </c>
      <c r="P203" s="81">
        <v>43660.04615740741</v>
      </c>
      <c r="Q203" s="79" t="s">
        <v>725</v>
      </c>
      <c r="R203" s="79"/>
      <c r="S203" s="79"/>
      <c r="T203" s="79" t="s">
        <v>1048</v>
      </c>
      <c r="U203" s="79"/>
      <c r="V203" s="82" t="s">
        <v>1271</v>
      </c>
      <c r="W203" s="81">
        <v>43660.04615740741</v>
      </c>
      <c r="X203" s="85">
        <v>43660</v>
      </c>
      <c r="Y203" s="87" t="s">
        <v>1601</v>
      </c>
      <c r="Z203" s="82" t="s">
        <v>2119</v>
      </c>
      <c r="AA203" s="79"/>
      <c r="AB203" s="79"/>
      <c r="AC203" s="87" t="s">
        <v>2636</v>
      </c>
      <c r="AD203" s="79"/>
      <c r="AE203" s="79" t="b">
        <v>0</v>
      </c>
      <c r="AF203" s="79">
        <v>1</v>
      </c>
      <c r="AG203" s="87" t="s">
        <v>2991</v>
      </c>
      <c r="AH203" s="79" t="b">
        <v>0</v>
      </c>
      <c r="AI203" s="79" t="s">
        <v>3019</v>
      </c>
      <c r="AJ203" s="79"/>
      <c r="AK203" s="87" t="s">
        <v>2991</v>
      </c>
      <c r="AL203" s="79" t="b">
        <v>0</v>
      </c>
      <c r="AM203" s="79">
        <v>0</v>
      </c>
      <c r="AN203" s="87" t="s">
        <v>2991</v>
      </c>
      <c r="AO203" s="79" t="s">
        <v>3036</v>
      </c>
      <c r="AP203" s="79" t="b">
        <v>0</v>
      </c>
      <c r="AQ203" s="87" t="s">
        <v>2636</v>
      </c>
      <c r="AR203" s="79" t="s">
        <v>178</v>
      </c>
      <c r="AS203" s="79">
        <v>0</v>
      </c>
      <c r="AT203" s="79">
        <v>0</v>
      </c>
      <c r="AU203" s="79"/>
      <c r="AV203" s="79"/>
      <c r="AW203" s="79"/>
      <c r="AX203" s="79"/>
      <c r="AY203" s="79"/>
      <c r="AZ203" s="79"/>
      <c r="BA203" s="79"/>
      <c r="BB203" s="79"/>
      <c r="BC203" s="78" t="str">
        <f>REPLACE(INDEX(GroupVertices[Group],MATCH(Edges[[#This Row],[Vertex 1]],GroupVertices[Vertex],0)),1,1,"")</f>
        <v>95</v>
      </c>
      <c r="BD203" s="78" t="str">
        <f>REPLACE(INDEX(GroupVertices[Group],MATCH(Edges[[#This Row],[Vertex 2]],GroupVertices[Vertex],0)),1,1,"")</f>
        <v>95</v>
      </c>
    </row>
    <row r="204" spans="1:56" ht="15">
      <c r="A204" s="64" t="s">
        <v>337</v>
      </c>
      <c r="B204" s="64" t="s">
        <v>337</v>
      </c>
      <c r="C204" s="65"/>
      <c r="D204" s="66"/>
      <c r="E204" s="67"/>
      <c r="F204" s="68"/>
      <c r="G204" s="65"/>
      <c r="H204" s="69"/>
      <c r="I204" s="70"/>
      <c r="J204" s="70"/>
      <c r="K204" s="34" t="s">
        <v>65</v>
      </c>
      <c r="L204" s="77">
        <v>204</v>
      </c>
      <c r="M204" s="77"/>
      <c r="N204" s="72"/>
      <c r="O204" s="79" t="s">
        <v>178</v>
      </c>
      <c r="P204" s="81">
        <v>43660.049675925926</v>
      </c>
      <c r="Q204" s="79" t="s">
        <v>726</v>
      </c>
      <c r="R204" s="79"/>
      <c r="S204" s="79"/>
      <c r="T204" s="79" t="s">
        <v>1048</v>
      </c>
      <c r="U204" s="79"/>
      <c r="V204" s="82" t="s">
        <v>1272</v>
      </c>
      <c r="W204" s="81">
        <v>43660.049675925926</v>
      </c>
      <c r="X204" s="85">
        <v>43660</v>
      </c>
      <c r="Y204" s="87" t="s">
        <v>1602</v>
      </c>
      <c r="Z204" s="82" t="s">
        <v>2120</v>
      </c>
      <c r="AA204" s="79"/>
      <c r="AB204" s="79"/>
      <c r="AC204" s="87" t="s">
        <v>2637</v>
      </c>
      <c r="AD204" s="79"/>
      <c r="AE204" s="79" t="b">
        <v>0</v>
      </c>
      <c r="AF204" s="79">
        <v>2</v>
      </c>
      <c r="AG204" s="87" t="s">
        <v>2991</v>
      </c>
      <c r="AH204" s="79" t="b">
        <v>0</v>
      </c>
      <c r="AI204" s="79" t="s">
        <v>3019</v>
      </c>
      <c r="AJ204" s="79"/>
      <c r="AK204" s="87" t="s">
        <v>2991</v>
      </c>
      <c r="AL204" s="79" t="b">
        <v>0</v>
      </c>
      <c r="AM204" s="79">
        <v>0</v>
      </c>
      <c r="AN204" s="87" t="s">
        <v>2991</v>
      </c>
      <c r="AO204" s="79" t="s">
        <v>3036</v>
      </c>
      <c r="AP204" s="79" t="b">
        <v>0</v>
      </c>
      <c r="AQ204" s="87" t="s">
        <v>2637</v>
      </c>
      <c r="AR204" s="79" t="s">
        <v>178</v>
      </c>
      <c r="AS204" s="79">
        <v>0</v>
      </c>
      <c r="AT204" s="79">
        <v>0</v>
      </c>
      <c r="AU204" s="79"/>
      <c r="AV204" s="79"/>
      <c r="AW204" s="79"/>
      <c r="AX204" s="79"/>
      <c r="AY204" s="79"/>
      <c r="AZ204" s="79"/>
      <c r="BA204" s="79"/>
      <c r="BB204" s="79"/>
      <c r="BC204" s="78" t="str">
        <f>REPLACE(INDEX(GroupVertices[Group],MATCH(Edges[[#This Row],[Vertex 1]],GroupVertices[Vertex],0)),1,1,"")</f>
        <v>96</v>
      </c>
      <c r="BD204" s="78" t="str">
        <f>REPLACE(INDEX(GroupVertices[Group],MATCH(Edges[[#This Row],[Vertex 2]],GroupVertices[Vertex],0)),1,1,"")</f>
        <v>96</v>
      </c>
    </row>
    <row r="205" spans="1:56" ht="15">
      <c r="A205" s="64" t="s">
        <v>338</v>
      </c>
      <c r="B205" s="64" t="s">
        <v>338</v>
      </c>
      <c r="C205" s="65"/>
      <c r="D205" s="66"/>
      <c r="E205" s="67"/>
      <c r="F205" s="68"/>
      <c r="G205" s="65"/>
      <c r="H205" s="69"/>
      <c r="I205" s="70"/>
      <c r="J205" s="70"/>
      <c r="K205" s="34" t="s">
        <v>65</v>
      </c>
      <c r="L205" s="77">
        <v>205</v>
      </c>
      <c r="M205" s="77"/>
      <c r="N205" s="72"/>
      <c r="O205" s="79" t="s">
        <v>178</v>
      </c>
      <c r="P205" s="81">
        <v>43660.04974537037</v>
      </c>
      <c r="Q205" s="79" t="s">
        <v>727</v>
      </c>
      <c r="R205" s="79"/>
      <c r="S205" s="79"/>
      <c r="T205" s="79" t="s">
        <v>1048</v>
      </c>
      <c r="U205" s="79"/>
      <c r="V205" s="82" t="s">
        <v>1273</v>
      </c>
      <c r="W205" s="81">
        <v>43660.04974537037</v>
      </c>
      <c r="X205" s="85">
        <v>43660</v>
      </c>
      <c r="Y205" s="87" t="s">
        <v>1603</v>
      </c>
      <c r="Z205" s="82" t="s">
        <v>2121</v>
      </c>
      <c r="AA205" s="79"/>
      <c r="AB205" s="79"/>
      <c r="AC205" s="87" t="s">
        <v>2638</v>
      </c>
      <c r="AD205" s="79"/>
      <c r="AE205" s="79" t="b">
        <v>0</v>
      </c>
      <c r="AF205" s="79">
        <v>1</v>
      </c>
      <c r="AG205" s="87" t="s">
        <v>2991</v>
      </c>
      <c r="AH205" s="79" t="b">
        <v>0</v>
      </c>
      <c r="AI205" s="79" t="s">
        <v>3019</v>
      </c>
      <c r="AJ205" s="79"/>
      <c r="AK205" s="87" t="s">
        <v>2991</v>
      </c>
      <c r="AL205" s="79" t="b">
        <v>0</v>
      </c>
      <c r="AM205" s="79">
        <v>0</v>
      </c>
      <c r="AN205" s="87" t="s">
        <v>2991</v>
      </c>
      <c r="AO205" s="79" t="s">
        <v>3036</v>
      </c>
      <c r="AP205" s="79" t="b">
        <v>0</v>
      </c>
      <c r="AQ205" s="87" t="s">
        <v>2638</v>
      </c>
      <c r="AR205" s="79" t="s">
        <v>178</v>
      </c>
      <c r="AS205" s="79">
        <v>0</v>
      </c>
      <c r="AT205" s="79">
        <v>0</v>
      </c>
      <c r="AU205" s="79"/>
      <c r="AV205" s="79"/>
      <c r="AW205" s="79"/>
      <c r="AX205" s="79"/>
      <c r="AY205" s="79"/>
      <c r="AZ205" s="79"/>
      <c r="BA205" s="79"/>
      <c r="BB205" s="79"/>
      <c r="BC205" s="78" t="str">
        <f>REPLACE(INDEX(GroupVertices[Group],MATCH(Edges[[#This Row],[Vertex 1]],GroupVertices[Vertex],0)),1,1,"")</f>
        <v>97</v>
      </c>
      <c r="BD205" s="78" t="str">
        <f>REPLACE(INDEX(GroupVertices[Group],MATCH(Edges[[#This Row],[Vertex 2]],GroupVertices[Vertex],0)),1,1,"")</f>
        <v>97</v>
      </c>
    </row>
    <row r="206" spans="1:56" ht="15">
      <c r="A206" s="64" t="s">
        <v>339</v>
      </c>
      <c r="B206" s="64" t="s">
        <v>339</v>
      </c>
      <c r="C206" s="65"/>
      <c r="D206" s="66"/>
      <c r="E206" s="67"/>
      <c r="F206" s="68"/>
      <c r="G206" s="65"/>
      <c r="H206" s="69"/>
      <c r="I206" s="70"/>
      <c r="J206" s="70"/>
      <c r="K206" s="34" t="s">
        <v>65</v>
      </c>
      <c r="L206" s="77">
        <v>206</v>
      </c>
      <c r="M206" s="77"/>
      <c r="N206" s="72"/>
      <c r="O206" s="79" t="s">
        <v>178</v>
      </c>
      <c r="P206" s="81">
        <v>43659.874340277776</v>
      </c>
      <c r="Q206" s="79" t="s">
        <v>728</v>
      </c>
      <c r="R206" s="79"/>
      <c r="S206" s="79"/>
      <c r="T206" s="79" t="s">
        <v>1048</v>
      </c>
      <c r="U206" s="82" t="s">
        <v>1138</v>
      </c>
      <c r="V206" s="82" t="s">
        <v>1138</v>
      </c>
      <c r="W206" s="81">
        <v>43659.874340277776</v>
      </c>
      <c r="X206" s="85">
        <v>43659</v>
      </c>
      <c r="Y206" s="87" t="s">
        <v>1604</v>
      </c>
      <c r="Z206" s="82" t="s">
        <v>2122</v>
      </c>
      <c r="AA206" s="79"/>
      <c r="AB206" s="79"/>
      <c r="AC206" s="87" t="s">
        <v>2639</v>
      </c>
      <c r="AD206" s="79"/>
      <c r="AE206" s="79" t="b">
        <v>0</v>
      </c>
      <c r="AF206" s="79">
        <v>0</v>
      </c>
      <c r="AG206" s="87" t="s">
        <v>2991</v>
      </c>
      <c r="AH206" s="79" t="b">
        <v>0</v>
      </c>
      <c r="AI206" s="79" t="s">
        <v>3019</v>
      </c>
      <c r="AJ206" s="79"/>
      <c r="AK206" s="87" t="s">
        <v>2991</v>
      </c>
      <c r="AL206" s="79" t="b">
        <v>0</v>
      </c>
      <c r="AM206" s="79">
        <v>0</v>
      </c>
      <c r="AN206" s="87" t="s">
        <v>2991</v>
      </c>
      <c r="AO206" s="79" t="s">
        <v>3036</v>
      </c>
      <c r="AP206" s="79" t="b">
        <v>0</v>
      </c>
      <c r="AQ206" s="87" t="s">
        <v>2639</v>
      </c>
      <c r="AR206" s="79" t="s">
        <v>178</v>
      </c>
      <c r="AS206" s="79">
        <v>0</v>
      </c>
      <c r="AT206" s="79">
        <v>0</v>
      </c>
      <c r="AU206" s="79" t="s">
        <v>3056</v>
      </c>
      <c r="AV206" s="79" t="s">
        <v>3069</v>
      </c>
      <c r="AW206" s="79" t="s">
        <v>3074</v>
      </c>
      <c r="AX206" s="79" t="s">
        <v>3085</v>
      </c>
      <c r="AY206" s="79" t="s">
        <v>3104</v>
      </c>
      <c r="AZ206" s="79" t="s">
        <v>3123</v>
      </c>
      <c r="BA206" s="79" t="s">
        <v>3137</v>
      </c>
      <c r="BB206" s="82" t="s">
        <v>3144</v>
      </c>
      <c r="BC206" s="78" t="str">
        <f>REPLACE(INDEX(GroupVertices[Group],MATCH(Edges[[#This Row],[Vertex 1]],GroupVertices[Vertex],0)),1,1,"")</f>
        <v>21</v>
      </c>
      <c r="BD206" s="78" t="str">
        <f>REPLACE(INDEX(GroupVertices[Group],MATCH(Edges[[#This Row],[Vertex 2]],GroupVertices[Vertex],0)),1,1,"")</f>
        <v>21</v>
      </c>
    </row>
    <row r="207" spans="1:56" ht="15">
      <c r="A207" s="64" t="s">
        <v>340</v>
      </c>
      <c r="B207" s="64" t="s">
        <v>339</v>
      </c>
      <c r="C207" s="65"/>
      <c r="D207" s="66"/>
      <c r="E207" s="67"/>
      <c r="F207" s="68"/>
      <c r="G207" s="65"/>
      <c r="H207" s="69"/>
      <c r="I207" s="70"/>
      <c r="J207" s="70"/>
      <c r="K207" s="34" t="s">
        <v>65</v>
      </c>
      <c r="L207" s="77">
        <v>207</v>
      </c>
      <c r="M207" s="77"/>
      <c r="N207" s="72"/>
      <c r="O207" s="79" t="s">
        <v>560</v>
      </c>
      <c r="P207" s="81">
        <v>43660.046643518515</v>
      </c>
      <c r="Q207" s="79" t="s">
        <v>729</v>
      </c>
      <c r="R207" s="79"/>
      <c r="S207" s="79"/>
      <c r="T207" s="79" t="s">
        <v>1048</v>
      </c>
      <c r="U207" s="79"/>
      <c r="V207" s="82" t="s">
        <v>1274</v>
      </c>
      <c r="W207" s="81">
        <v>43660.046643518515</v>
      </c>
      <c r="X207" s="85">
        <v>43660</v>
      </c>
      <c r="Y207" s="87" t="s">
        <v>1605</v>
      </c>
      <c r="Z207" s="82" t="s">
        <v>2123</v>
      </c>
      <c r="AA207" s="79"/>
      <c r="AB207" s="79"/>
      <c r="AC207" s="87" t="s">
        <v>2640</v>
      </c>
      <c r="AD207" s="87" t="s">
        <v>2639</v>
      </c>
      <c r="AE207" s="79" t="b">
        <v>0</v>
      </c>
      <c r="AF207" s="79">
        <v>1</v>
      </c>
      <c r="AG207" s="87" t="s">
        <v>3001</v>
      </c>
      <c r="AH207" s="79" t="b">
        <v>0</v>
      </c>
      <c r="AI207" s="79" t="s">
        <v>3019</v>
      </c>
      <c r="AJ207" s="79"/>
      <c r="AK207" s="87" t="s">
        <v>2991</v>
      </c>
      <c r="AL207" s="79" t="b">
        <v>0</v>
      </c>
      <c r="AM207" s="79">
        <v>0</v>
      </c>
      <c r="AN207" s="87" t="s">
        <v>2991</v>
      </c>
      <c r="AO207" s="79" t="s">
        <v>3036</v>
      </c>
      <c r="AP207" s="79" t="b">
        <v>0</v>
      </c>
      <c r="AQ207" s="87" t="s">
        <v>2639</v>
      </c>
      <c r="AR207" s="79" t="s">
        <v>178</v>
      </c>
      <c r="AS207" s="79">
        <v>0</v>
      </c>
      <c r="AT207" s="79">
        <v>0</v>
      </c>
      <c r="AU207" s="79"/>
      <c r="AV207" s="79"/>
      <c r="AW207" s="79"/>
      <c r="AX207" s="79"/>
      <c r="AY207" s="79"/>
      <c r="AZ207" s="79"/>
      <c r="BA207" s="79"/>
      <c r="BB207" s="79"/>
      <c r="BC207" s="78" t="str">
        <f>REPLACE(INDEX(GroupVertices[Group],MATCH(Edges[[#This Row],[Vertex 1]],GroupVertices[Vertex],0)),1,1,"")</f>
        <v>21</v>
      </c>
      <c r="BD207" s="78" t="str">
        <f>REPLACE(INDEX(GroupVertices[Group],MATCH(Edges[[#This Row],[Vertex 2]],GroupVertices[Vertex],0)),1,1,"")</f>
        <v>21</v>
      </c>
    </row>
    <row r="208" spans="1:56" ht="15">
      <c r="A208" s="64" t="s">
        <v>341</v>
      </c>
      <c r="B208" s="64" t="s">
        <v>341</v>
      </c>
      <c r="C208" s="65"/>
      <c r="D208" s="66"/>
      <c r="E208" s="67"/>
      <c r="F208" s="68"/>
      <c r="G208" s="65"/>
      <c r="H208" s="69"/>
      <c r="I208" s="70"/>
      <c r="J208" s="70"/>
      <c r="K208" s="34" t="s">
        <v>65</v>
      </c>
      <c r="L208" s="77">
        <v>208</v>
      </c>
      <c r="M208" s="77"/>
      <c r="N208" s="72"/>
      <c r="O208" s="79" t="s">
        <v>178</v>
      </c>
      <c r="P208" s="81">
        <v>43659.618368055555</v>
      </c>
      <c r="Q208" s="79" t="s">
        <v>730</v>
      </c>
      <c r="R208" s="79"/>
      <c r="S208" s="79"/>
      <c r="T208" s="79" t="s">
        <v>1048</v>
      </c>
      <c r="U208" s="79"/>
      <c r="V208" s="82" t="s">
        <v>1275</v>
      </c>
      <c r="W208" s="81">
        <v>43659.618368055555</v>
      </c>
      <c r="X208" s="85">
        <v>43659</v>
      </c>
      <c r="Y208" s="87" t="s">
        <v>1606</v>
      </c>
      <c r="Z208" s="82" t="s">
        <v>2124</v>
      </c>
      <c r="AA208" s="79"/>
      <c r="AB208" s="79"/>
      <c r="AC208" s="87" t="s">
        <v>2641</v>
      </c>
      <c r="AD208" s="79"/>
      <c r="AE208" s="79" t="b">
        <v>0</v>
      </c>
      <c r="AF208" s="79">
        <v>4</v>
      </c>
      <c r="AG208" s="87" t="s">
        <v>2991</v>
      </c>
      <c r="AH208" s="79" t="b">
        <v>0</v>
      </c>
      <c r="AI208" s="79" t="s">
        <v>3019</v>
      </c>
      <c r="AJ208" s="79"/>
      <c r="AK208" s="87" t="s">
        <v>2991</v>
      </c>
      <c r="AL208" s="79" t="b">
        <v>0</v>
      </c>
      <c r="AM208" s="79">
        <v>0</v>
      </c>
      <c r="AN208" s="87" t="s">
        <v>2991</v>
      </c>
      <c r="AO208" s="79" t="s">
        <v>3036</v>
      </c>
      <c r="AP208" s="79" t="b">
        <v>0</v>
      </c>
      <c r="AQ208" s="87" t="s">
        <v>2641</v>
      </c>
      <c r="AR208" s="79" t="s">
        <v>178</v>
      </c>
      <c r="AS208" s="79">
        <v>0</v>
      </c>
      <c r="AT208" s="79">
        <v>0</v>
      </c>
      <c r="AU208" s="79"/>
      <c r="AV208" s="79"/>
      <c r="AW208" s="79"/>
      <c r="AX208" s="79"/>
      <c r="AY208" s="79"/>
      <c r="AZ208" s="79"/>
      <c r="BA208" s="79"/>
      <c r="BB208" s="79"/>
      <c r="BC208" s="78" t="str">
        <f>REPLACE(INDEX(GroupVertices[Group],MATCH(Edges[[#This Row],[Vertex 1]],GroupVertices[Vertex],0)),1,1,"")</f>
        <v>21</v>
      </c>
      <c r="BD208" s="78" t="str">
        <f>REPLACE(INDEX(GroupVertices[Group],MATCH(Edges[[#This Row],[Vertex 2]],GroupVertices[Vertex],0)),1,1,"")</f>
        <v>21</v>
      </c>
    </row>
    <row r="209" spans="1:56" ht="15">
      <c r="A209" s="64" t="s">
        <v>340</v>
      </c>
      <c r="B209" s="64" t="s">
        <v>341</v>
      </c>
      <c r="C209" s="65"/>
      <c r="D209" s="66"/>
      <c r="E209" s="67"/>
      <c r="F209" s="68"/>
      <c r="G209" s="65"/>
      <c r="H209" s="69"/>
      <c r="I209" s="70"/>
      <c r="J209" s="70"/>
      <c r="K209" s="34" t="s">
        <v>65</v>
      </c>
      <c r="L209" s="77">
        <v>209</v>
      </c>
      <c r="M209" s="77"/>
      <c r="N209" s="72"/>
      <c r="O209" s="79" t="s">
        <v>560</v>
      </c>
      <c r="P209" s="81">
        <v>43660.05034722222</v>
      </c>
      <c r="Q209" s="79" t="s">
        <v>731</v>
      </c>
      <c r="R209" s="79"/>
      <c r="S209" s="79"/>
      <c r="T209" s="79" t="s">
        <v>1048</v>
      </c>
      <c r="U209" s="79"/>
      <c r="V209" s="82" t="s">
        <v>1274</v>
      </c>
      <c r="W209" s="81">
        <v>43660.05034722222</v>
      </c>
      <c r="X209" s="85">
        <v>43660</v>
      </c>
      <c r="Y209" s="87" t="s">
        <v>1607</v>
      </c>
      <c r="Z209" s="82" t="s">
        <v>2125</v>
      </c>
      <c r="AA209" s="79"/>
      <c r="AB209" s="79"/>
      <c r="AC209" s="87" t="s">
        <v>2642</v>
      </c>
      <c r="AD209" s="87" t="s">
        <v>2641</v>
      </c>
      <c r="AE209" s="79" t="b">
        <v>0</v>
      </c>
      <c r="AF209" s="79">
        <v>0</v>
      </c>
      <c r="AG209" s="87" t="s">
        <v>3002</v>
      </c>
      <c r="AH209" s="79" t="b">
        <v>0</v>
      </c>
      <c r="AI209" s="79" t="s">
        <v>3019</v>
      </c>
      <c r="AJ209" s="79"/>
      <c r="AK209" s="87" t="s">
        <v>2991</v>
      </c>
      <c r="AL209" s="79" t="b">
        <v>0</v>
      </c>
      <c r="AM209" s="79">
        <v>0</v>
      </c>
      <c r="AN209" s="87" t="s">
        <v>2991</v>
      </c>
      <c r="AO209" s="79" t="s">
        <v>3036</v>
      </c>
      <c r="AP209" s="79" t="b">
        <v>0</v>
      </c>
      <c r="AQ209" s="87" t="s">
        <v>2641</v>
      </c>
      <c r="AR209" s="79" t="s">
        <v>178</v>
      </c>
      <c r="AS209" s="79">
        <v>0</v>
      </c>
      <c r="AT209" s="79">
        <v>0</v>
      </c>
      <c r="AU209" s="79"/>
      <c r="AV209" s="79"/>
      <c r="AW209" s="79"/>
      <c r="AX209" s="79"/>
      <c r="AY209" s="79"/>
      <c r="AZ209" s="79"/>
      <c r="BA209" s="79"/>
      <c r="BB209" s="79"/>
      <c r="BC209" s="78" t="str">
        <f>REPLACE(INDEX(GroupVertices[Group],MATCH(Edges[[#This Row],[Vertex 1]],GroupVertices[Vertex],0)),1,1,"")</f>
        <v>21</v>
      </c>
      <c r="BD209" s="78" t="str">
        <f>REPLACE(INDEX(GroupVertices[Group],MATCH(Edges[[#This Row],[Vertex 2]],GroupVertices[Vertex],0)),1,1,"")</f>
        <v>21</v>
      </c>
    </row>
    <row r="210" spans="1:56" ht="15">
      <c r="A210" s="64" t="s">
        <v>340</v>
      </c>
      <c r="B210" s="64" t="s">
        <v>519</v>
      </c>
      <c r="C210" s="65"/>
      <c r="D210" s="66"/>
      <c r="E210" s="67"/>
      <c r="F210" s="68"/>
      <c r="G210" s="65"/>
      <c r="H210" s="69"/>
      <c r="I210" s="70"/>
      <c r="J210" s="70"/>
      <c r="K210" s="34" t="s">
        <v>65</v>
      </c>
      <c r="L210" s="77">
        <v>210</v>
      </c>
      <c r="M210" s="77"/>
      <c r="N210" s="72"/>
      <c r="O210" s="79" t="s">
        <v>561</v>
      </c>
      <c r="P210" s="81">
        <v>43660.046643518515</v>
      </c>
      <c r="Q210" s="79" t="s">
        <v>729</v>
      </c>
      <c r="R210" s="79"/>
      <c r="S210" s="79"/>
      <c r="T210" s="79" t="s">
        <v>1048</v>
      </c>
      <c r="U210" s="79"/>
      <c r="V210" s="82" t="s">
        <v>1274</v>
      </c>
      <c r="W210" s="81">
        <v>43660.046643518515</v>
      </c>
      <c r="X210" s="85">
        <v>43660</v>
      </c>
      <c r="Y210" s="87" t="s">
        <v>1605</v>
      </c>
      <c r="Z210" s="82" t="s">
        <v>2123</v>
      </c>
      <c r="AA210" s="79"/>
      <c r="AB210" s="79"/>
      <c r="AC210" s="87" t="s">
        <v>2640</v>
      </c>
      <c r="AD210" s="87" t="s">
        <v>2639</v>
      </c>
      <c r="AE210" s="79" t="b">
        <v>0</v>
      </c>
      <c r="AF210" s="79">
        <v>1</v>
      </c>
      <c r="AG210" s="87" t="s">
        <v>3001</v>
      </c>
      <c r="AH210" s="79" t="b">
        <v>0</v>
      </c>
      <c r="AI210" s="79" t="s">
        <v>3019</v>
      </c>
      <c r="AJ210" s="79"/>
      <c r="AK210" s="87" t="s">
        <v>2991</v>
      </c>
      <c r="AL210" s="79" t="b">
        <v>0</v>
      </c>
      <c r="AM210" s="79">
        <v>0</v>
      </c>
      <c r="AN210" s="87" t="s">
        <v>2991</v>
      </c>
      <c r="AO210" s="79" t="s">
        <v>3036</v>
      </c>
      <c r="AP210" s="79" t="b">
        <v>0</v>
      </c>
      <c r="AQ210" s="87" t="s">
        <v>2639</v>
      </c>
      <c r="AR210" s="79" t="s">
        <v>178</v>
      </c>
      <c r="AS210" s="79">
        <v>0</v>
      </c>
      <c r="AT210" s="79">
        <v>0</v>
      </c>
      <c r="AU210" s="79"/>
      <c r="AV210" s="79"/>
      <c r="AW210" s="79"/>
      <c r="AX210" s="79"/>
      <c r="AY210" s="79"/>
      <c r="AZ210" s="79"/>
      <c r="BA210" s="79"/>
      <c r="BB210" s="79"/>
      <c r="BC210" s="78" t="str">
        <f>REPLACE(INDEX(GroupVertices[Group],MATCH(Edges[[#This Row],[Vertex 1]],GroupVertices[Vertex],0)),1,1,"")</f>
        <v>21</v>
      </c>
      <c r="BD210" s="78" t="str">
        <f>REPLACE(INDEX(GroupVertices[Group],MATCH(Edges[[#This Row],[Vertex 2]],GroupVertices[Vertex],0)),1,1,"")</f>
        <v>2</v>
      </c>
    </row>
    <row r="211" spans="1:56" ht="15">
      <c r="A211" s="64" t="s">
        <v>340</v>
      </c>
      <c r="B211" s="64" t="s">
        <v>519</v>
      </c>
      <c r="C211" s="65"/>
      <c r="D211" s="66"/>
      <c r="E211" s="67"/>
      <c r="F211" s="68"/>
      <c r="G211" s="65"/>
      <c r="H211" s="69"/>
      <c r="I211" s="70"/>
      <c r="J211" s="70"/>
      <c r="K211" s="34" t="s">
        <v>65</v>
      </c>
      <c r="L211" s="77">
        <v>211</v>
      </c>
      <c r="M211" s="77"/>
      <c r="N211" s="72"/>
      <c r="O211" s="79" t="s">
        <v>561</v>
      </c>
      <c r="P211" s="81">
        <v>43660.05034722222</v>
      </c>
      <c r="Q211" s="79" t="s">
        <v>731</v>
      </c>
      <c r="R211" s="79"/>
      <c r="S211" s="79"/>
      <c r="T211" s="79" t="s">
        <v>1048</v>
      </c>
      <c r="U211" s="79"/>
      <c r="V211" s="82" t="s">
        <v>1274</v>
      </c>
      <c r="W211" s="81">
        <v>43660.05034722222</v>
      </c>
      <c r="X211" s="85">
        <v>43660</v>
      </c>
      <c r="Y211" s="87" t="s">
        <v>1607</v>
      </c>
      <c r="Z211" s="82" t="s">
        <v>2125</v>
      </c>
      <c r="AA211" s="79"/>
      <c r="AB211" s="79"/>
      <c r="AC211" s="87" t="s">
        <v>2642</v>
      </c>
      <c r="AD211" s="87" t="s">
        <v>2641</v>
      </c>
      <c r="AE211" s="79" t="b">
        <v>0</v>
      </c>
      <c r="AF211" s="79">
        <v>0</v>
      </c>
      <c r="AG211" s="87" t="s">
        <v>3002</v>
      </c>
      <c r="AH211" s="79" t="b">
        <v>0</v>
      </c>
      <c r="AI211" s="79" t="s">
        <v>3019</v>
      </c>
      <c r="AJ211" s="79"/>
      <c r="AK211" s="87" t="s">
        <v>2991</v>
      </c>
      <c r="AL211" s="79" t="b">
        <v>0</v>
      </c>
      <c r="AM211" s="79">
        <v>0</v>
      </c>
      <c r="AN211" s="87" t="s">
        <v>2991</v>
      </c>
      <c r="AO211" s="79" t="s">
        <v>3036</v>
      </c>
      <c r="AP211" s="79" t="b">
        <v>0</v>
      </c>
      <c r="AQ211" s="87" t="s">
        <v>2641</v>
      </c>
      <c r="AR211" s="79" t="s">
        <v>178</v>
      </c>
      <c r="AS211" s="79">
        <v>0</v>
      </c>
      <c r="AT211" s="79">
        <v>0</v>
      </c>
      <c r="AU211" s="79"/>
      <c r="AV211" s="79"/>
      <c r="AW211" s="79"/>
      <c r="AX211" s="79"/>
      <c r="AY211" s="79"/>
      <c r="AZ211" s="79"/>
      <c r="BA211" s="79"/>
      <c r="BB211" s="79"/>
      <c r="BC211" s="78" t="str">
        <f>REPLACE(INDEX(GroupVertices[Group],MATCH(Edges[[#This Row],[Vertex 1]],GroupVertices[Vertex],0)),1,1,"")</f>
        <v>21</v>
      </c>
      <c r="BD211" s="78" t="str">
        <f>REPLACE(INDEX(GroupVertices[Group],MATCH(Edges[[#This Row],[Vertex 2]],GroupVertices[Vertex],0)),1,1,"")</f>
        <v>2</v>
      </c>
    </row>
    <row r="212" spans="1:56" ht="15">
      <c r="A212" s="64" t="s">
        <v>342</v>
      </c>
      <c r="B212" s="64" t="s">
        <v>342</v>
      </c>
      <c r="C212" s="65"/>
      <c r="D212" s="66"/>
      <c r="E212" s="67"/>
      <c r="F212" s="68"/>
      <c r="G212" s="65"/>
      <c r="H212" s="69"/>
      <c r="I212" s="70"/>
      <c r="J212" s="70"/>
      <c r="K212" s="34" t="s">
        <v>65</v>
      </c>
      <c r="L212" s="77">
        <v>212</v>
      </c>
      <c r="M212" s="77"/>
      <c r="N212" s="72"/>
      <c r="O212" s="79" t="s">
        <v>178</v>
      </c>
      <c r="P212" s="81">
        <v>43660.06002314815</v>
      </c>
      <c r="Q212" s="79" t="s">
        <v>732</v>
      </c>
      <c r="R212" s="79"/>
      <c r="S212" s="79"/>
      <c r="T212" s="79" t="s">
        <v>1048</v>
      </c>
      <c r="U212" s="79"/>
      <c r="V212" s="82" t="s">
        <v>1276</v>
      </c>
      <c r="W212" s="81">
        <v>43660.06002314815</v>
      </c>
      <c r="X212" s="85">
        <v>43660</v>
      </c>
      <c r="Y212" s="87" t="s">
        <v>1608</v>
      </c>
      <c r="Z212" s="82" t="s">
        <v>2126</v>
      </c>
      <c r="AA212" s="79"/>
      <c r="AB212" s="79"/>
      <c r="AC212" s="87" t="s">
        <v>2643</v>
      </c>
      <c r="AD212" s="79"/>
      <c r="AE212" s="79" t="b">
        <v>0</v>
      </c>
      <c r="AF212" s="79">
        <v>1</v>
      </c>
      <c r="AG212" s="87" t="s">
        <v>2991</v>
      </c>
      <c r="AH212" s="79" t="b">
        <v>0</v>
      </c>
      <c r="AI212" s="79" t="s">
        <v>3019</v>
      </c>
      <c r="AJ212" s="79"/>
      <c r="AK212" s="87" t="s">
        <v>2991</v>
      </c>
      <c r="AL212" s="79" t="b">
        <v>0</v>
      </c>
      <c r="AM212" s="79">
        <v>0</v>
      </c>
      <c r="AN212" s="87" t="s">
        <v>2991</v>
      </c>
      <c r="AO212" s="79" t="s">
        <v>3036</v>
      </c>
      <c r="AP212" s="79" t="b">
        <v>0</v>
      </c>
      <c r="AQ212" s="87" t="s">
        <v>2643</v>
      </c>
      <c r="AR212" s="79" t="s">
        <v>178</v>
      </c>
      <c r="AS212" s="79">
        <v>0</v>
      </c>
      <c r="AT212" s="79">
        <v>0</v>
      </c>
      <c r="AU212" s="79"/>
      <c r="AV212" s="79"/>
      <c r="AW212" s="79"/>
      <c r="AX212" s="79"/>
      <c r="AY212" s="79"/>
      <c r="AZ212" s="79"/>
      <c r="BA212" s="79"/>
      <c r="BB212" s="79"/>
      <c r="BC212" s="78" t="str">
        <f>REPLACE(INDEX(GroupVertices[Group],MATCH(Edges[[#This Row],[Vertex 1]],GroupVertices[Vertex],0)),1,1,"")</f>
        <v>98</v>
      </c>
      <c r="BD212" s="78" t="str">
        <f>REPLACE(INDEX(GroupVertices[Group],MATCH(Edges[[#This Row],[Vertex 2]],GroupVertices[Vertex],0)),1,1,"")</f>
        <v>98</v>
      </c>
    </row>
    <row r="213" spans="1:56" ht="15">
      <c r="A213" s="64" t="s">
        <v>342</v>
      </c>
      <c r="B213" s="64" t="s">
        <v>342</v>
      </c>
      <c r="C213" s="65"/>
      <c r="D213" s="66"/>
      <c r="E213" s="67"/>
      <c r="F213" s="68"/>
      <c r="G213" s="65"/>
      <c r="H213" s="69"/>
      <c r="I213" s="70"/>
      <c r="J213" s="70"/>
      <c r="K213" s="34" t="s">
        <v>65</v>
      </c>
      <c r="L213" s="77">
        <v>213</v>
      </c>
      <c r="M213" s="77"/>
      <c r="N213" s="72"/>
      <c r="O213" s="79" t="s">
        <v>178</v>
      </c>
      <c r="P213" s="81">
        <v>43660.06104166667</v>
      </c>
      <c r="Q213" s="79" t="s">
        <v>733</v>
      </c>
      <c r="R213" s="79"/>
      <c r="S213" s="79"/>
      <c r="T213" s="79" t="s">
        <v>1081</v>
      </c>
      <c r="U213" s="79"/>
      <c r="V213" s="82" t="s">
        <v>1276</v>
      </c>
      <c r="W213" s="81">
        <v>43660.06104166667</v>
      </c>
      <c r="X213" s="85">
        <v>43660</v>
      </c>
      <c r="Y213" s="87" t="s">
        <v>1609</v>
      </c>
      <c r="Z213" s="82" t="s">
        <v>2127</v>
      </c>
      <c r="AA213" s="79"/>
      <c r="AB213" s="79"/>
      <c r="AC213" s="87" t="s">
        <v>2644</v>
      </c>
      <c r="AD213" s="79"/>
      <c r="AE213" s="79" t="b">
        <v>0</v>
      </c>
      <c r="AF213" s="79">
        <v>0</v>
      </c>
      <c r="AG213" s="87" t="s">
        <v>2991</v>
      </c>
      <c r="AH213" s="79" t="b">
        <v>0</v>
      </c>
      <c r="AI213" s="79" t="s">
        <v>3019</v>
      </c>
      <c r="AJ213" s="79"/>
      <c r="AK213" s="87" t="s">
        <v>2991</v>
      </c>
      <c r="AL213" s="79" t="b">
        <v>0</v>
      </c>
      <c r="AM213" s="79">
        <v>0</v>
      </c>
      <c r="AN213" s="87" t="s">
        <v>2991</v>
      </c>
      <c r="AO213" s="79" t="s">
        <v>3036</v>
      </c>
      <c r="AP213" s="79" t="b">
        <v>0</v>
      </c>
      <c r="AQ213" s="87" t="s">
        <v>2644</v>
      </c>
      <c r="AR213" s="79" t="s">
        <v>178</v>
      </c>
      <c r="AS213" s="79">
        <v>0</v>
      </c>
      <c r="AT213" s="79">
        <v>0</v>
      </c>
      <c r="AU213" s="79"/>
      <c r="AV213" s="79"/>
      <c r="AW213" s="79"/>
      <c r="AX213" s="79"/>
      <c r="AY213" s="79"/>
      <c r="AZ213" s="79"/>
      <c r="BA213" s="79"/>
      <c r="BB213" s="79"/>
      <c r="BC213" s="78" t="str">
        <f>REPLACE(INDEX(GroupVertices[Group],MATCH(Edges[[#This Row],[Vertex 1]],GroupVertices[Vertex],0)),1,1,"")</f>
        <v>98</v>
      </c>
      <c r="BD213" s="78" t="str">
        <f>REPLACE(INDEX(GroupVertices[Group],MATCH(Edges[[#This Row],[Vertex 2]],GroupVertices[Vertex],0)),1,1,"")</f>
        <v>98</v>
      </c>
    </row>
    <row r="214" spans="1:56" ht="15">
      <c r="A214" s="64" t="s">
        <v>343</v>
      </c>
      <c r="B214" s="64" t="s">
        <v>343</v>
      </c>
      <c r="C214" s="65"/>
      <c r="D214" s="66"/>
      <c r="E214" s="67"/>
      <c r="F214" s="68"/>
      <c r="G214" s="65"/>
      <c r="H214" s="69"/>
      <c r="I214" s="70"/>
      <c r="J214" s="70"/>
      <c r="K214" s="34" t="s">
        <v>65</v>
      </c>
      <c r="L214" s="77">
        <v>214</v>
      </c>
      <c r="M214" s="77"/>
      <c r="N214" s="72"/>
      <c r="O214" s="79" t="s">
        <v>178</v>
      </c>
      <c r="P214" s="81">
        <v>43660.06364583333</v>
      </c>
      <c r="Q214" s="79" t="s">
        <v>734</v>
      </c>
      <c r="R214" s="79"/>
      <c r="S214" s="79"/>
      <c r="T214" s="79" t="s">
        <v>1082</v>
      </c>
      <c r="U214" s="79"/>
      <c r="V214" s="82" t="s">
        <v>1277</v>
      </c>
      <c r="W214" s="81">
        <v>43660.06364583333</v>
      </c>
      <c r="X214" s="85">
        <v>43660</v>
      </c>
      <c r="Y214" s="87" t="s">
        <v>1610</v>
      </c>
      <c r="Z214" s="82" t="s">
        <v>2128</v>
      </c>
      <c r="AA214" s="79"/>
      <c r="AB214" s="79"/>
      <c r="AC214" s="87" t="s">
        <v>2645</v>
      </c>
      <c r="AD214" s="79"/>
      <c r="AE214" s="79" t="b">
        <v>0</v>
      </c>
      <c r="AF214" s="79">
        <v>0</v>
      </c>
      <c r="AG214" s="87" t="s">
        <v>2991</v>
      </c>
      <c r="AH214" s="79" t="b">
        <v>0</v>
      </c>
      <c r="AI214" s="79" t="s">
        <v>3019</v>
      </c>
      <c r="AJ214" s="79"/>
      <c r="AK214" s="87" t="s">
        <v>2991</v>
      </c>
      <c r="AL214" s="79" t="b">
        <v>0</v>
      </c>
      <c r="AM214" s="79">
        <v>0</v>
      </c>
      <c r="AN214" s="87" t="s">
        <v>2991</v>
      </c>
      <c r="AO214" s="79" t="s">
        <v>3046</v>
      </c>
      <c r="AP214" s="79" t="b">
        <v>0</v>
      </c>
      <c r="AQ214" s="87" t="s">
        <v>2645</v>
      </c>
      <c r="AR214" s="79" t="s">
        <v>178</v>
      </c>
      <c r="AS214" s="79">
        <v>0</v>
      </c>
      <c r="AT214" s="79">
        <v>0</v>
      </c>
      <c r="AU214" s="79"/>
      <c r="AV214" s="79"/>
      <c r="AW214" s="79"/>
      <c r="AX214" s="79"/>
      <c r="AY214" s="79"/>
      <c r="AZ214" s="79"/>
      <c r="BA214" s="79"/>
      <c r="BB214" s="79"/>
      <c r="BC214" s="78" t="str">
        <f>REPLACE(INDEX(GroupVertices[Group],MATCH(Edges[[#This Row],[Vertex 1]],GroupVertices[Vertex],0)),1,1,"")</f>
        <v>99</v>
      </c>
      <c r="BD214" s="78" t="str">
        <f>REPLACE(INDEX(GroupVertices[Group],MATCH(Edges[[#This Row],[Vertex 2]],GroupVertices[Vertex],0)),1,1,"")</f>
        <v>99</v>
      </c>
    </row>
    <row r="215" spans="1:56" ht="15">
      <c r="A215" s="64" t="s">
        <v>344</v>
      </c>
      <c r="B215" s="64" t="s">
        <v>344</v>
      </c>
      <c r="C215" s="65"/>
      <c r="D215" s="66"/>
      <c r="E215" s="67"/>
      <c r="F215" s="68"/>
      <c r="G215" s="65"/>
      <c r="H215" s="69"/>
      <c r="I215" s="70"/>
      <c r="J215" s="70"/>
      <c r="K215" s="34" t="s">
        <v>65</v>
      </c>
      <c r="L215" s="77">
        <v>215</v>
      </c>
      <c r="M215" s="77"/>
      <c r="N215" s="72"/>
      <c r="O215" s="79" t="s">
        <v>178</v>
      </c>
      <c r="P215" s="81">
        <v>43660.07168981482</v>
      </c>
      <c r="Q215" s="79" t="s">
        <v>735</v>
      </c>
      <c r="R215" s="79"/>
      <c r="S215" s="79"/>
      <c r="T215" s="79" t="s">
        <v>1048</v>
      </c>
      <c r="U215" s="79"/>
      <c r="V215" s="82" t="s">
        <v>1278</v>
      </c>
      <c r="W215" s="81">
        <v>43660.07168981482</v>
      </c>
      <c r="X215" s="85">
        <v>43660</v>
      </c>
      <c r="Y215" s="87" t="s">
        <v>1611</v>
      </c>
      <c r="Z215" s="82" t="s">
        <v>2129</v>
      </c>
      <c r="AA215" s="79"/>
      <c r="AB215" s="79"/>
      <c r="AC215" s="87" t="s">
        <v>2646</v>
      </c>
      <c r="AD215" s="79"/>
      <c r="AE215" s="79" t="b">
        <v>0</v>
      </c>
      <c r="AF215" s="79">
        <v>2</v>
      </c>
      <c r="AG215" s="87" t="s">
        <v>2991</v>
      </c>
      <c r="AH215" s="79" t="b">
        <v>0</v>
      </c>
      <c r="AI215" s="79" t="s">
        <v>3019</v>
      </c>
      <c r="AJ215" s="79"/>
      <c r="AK215" s="87" t="s">
        <v>2991</v>
      </c>
      <c r="AL215" s="79" t="b">
        <v>0</v>
      </c>
      <c r="AM215" s="79">
        <v>0</v>
      </c>
      <c r="AN215" s="87" t="s">
        <v>2991</v>
      </c>
      <c r="AO215" s="79" t="s">
        <v>3036</v>
      </c>
      <c r="AP215" s="79" t="b">
        <v>0</v>
      </c>
      <c r="AQ215" s="87" t="s">
        <v>2646</v>
      </c>
      <c r="AR215" s="79" t="s">
        <v>178</v>
      </c>
      <c r="AS215" s="79">
        <v>0</v>
      </c>
      <c r="AT215" s="79">
        <v>0</v>
      </c>
      <c r="AU215" s="79"/>
      <c r="AV215" s="79"/>
      <c r="AW215" s="79"/>
      <c r="AX215" s="79"/>
      <c r="AY215" s="79"/>
      <c r="AZ215" s="79"/>
      <c r="BA215" s="79"/>
      <c r="BB215" s="79"/>
      <c r="BC215" s="78" t="str">
        <f>REPLACE(INDEX(GroupVertices[Group],MATCH(Edges[[#This Row],[Vertex 1]],GroupVertices[Vertex],0)),1,1,"")</f>
        <v>100</v>
      </c>
      <c r="BD215" s="78" t="str">
        <f>REPLACE(INDEX(GroupVertices[Group],MATCH(Edges[[#This Row],[Vertex 2]],GroupVertices[Vertex],0)),1,1,"")</f>
        <v>100</v>
      </c>
    </row>
    <row r="216" spans="1:56" ht="15">
      <c r="A216" s="64" t="s">
        <v>345</v>
      </c>
      <c r="B216" s="64" t="s">
        <v>543</v>
      </c>
      <c r="C216" s="65"/>
      <c r="D216" s="66"/>
      <c r="E216" s="67"/>
      <c r="F216" s="68"/>
      <c r="G216" s="65"/>
      <c r="H216" s="69"/>
      <c r="I216" s="70"/>
      <c r="J216" s="70"/>
      <c r="K216" s="34" t="s">
        <v>65</v>
      </c>
      <c r="L216" s="77">
        <v>216</v>
      </c>
      <c r="M216" s="77"/>
      <c r="N216" s="72"/>
      <c r="O216" s="79" t="s">
        <v>560</v>
      </c>
      <c r="P216" s="81">
        <v>43660.075324074074</v>
      </c>
      <c r="Q216" s="79" t="s">
        <v>736</v>
      </c>
      <c r="R216" s="79"/>
      <c r="S216" s="79"/>
      <c r="T216" s="79" t="s">
        <v>1048</v>
      </c>
      <c r="U216" s="79"/>
      <c r="V216" s="82" t="s">
        <v>1279</v>
      </c>
      <c r="W216" s="81">
        <v>43660.075324074074</v>
      </c>
      <c r="X216" s="85">
        <v>43660</v>
      </c>
      <c r="Y216" s="87" t="s">
        <v>1612</v>
      </c>
      <c r="Z216" s="82" t="s">
        <v>2130</v>
      </c>
      <c r="AA216" s="79"/>
      <c r="AB216" s="79"/>
      <c r="AC216" s="87" t="s">
        <v>2647</v>
      </c>
      <c r="AD216" s="87" t="s">
        <v>2982</v>
      </c>
      <c r="AE216" s="79" t="b">
        <v>0</v>
      </c>
      <c r="AF216" s="79">
        <v>0</v>
      </c>
      <c r="AG216" s="87" t="s">
        <v>3003</v>
      </c>
      <c r="AH216" s="79" t="b">
        <v>0</v>
      </c>
      <c r="AI216" s="79" t="s">
        <v>3019</v>
      </c>
      <c r="AJ216" s="79"/>
      <c r="AK216" s="87" t="s">
        <v>2991</v>
      </c>
      <c r="AL216" s="79" t="b">
        <v>0</v>
      </c>
      <c r="AM216" s="79">
        <v>0</v>
      </c>
      <c r="AN216" s="87" t="s">
        <v>2991</v>
      </c>
      <c r="AO216" s="79" t="s">
        <v>3046</v>
      </c>
      <c r="AP216" s="79" t="b">
        <v>0</v>
      </c>
      <c r="AQ216" s="87" t="s">
        <v>2982</v>
      </c>
      <c r="AR216" s="79" t="s">
        <v>178</v>
      </c>
      <c r="AS216" s="79">
        <v>0</v>
      </c>
      <c r="AT216" s="79">
        <v>0</v>
      </c>
      <c r="AU216" s="79"/>
      <c r="AV216" s="79"/>
      <c r="AW216" s="79"/>
      <c r="AX216" s="79"/>
      <c r="AY216" s="79"/>
      <c r="AZ216" s="79"/>
      <c r="BA216" s="79"/>
      <c r="BB216" s="79"/>
      <c r="BC216" s="78" t="str">
        <f>REPLACE(INDEX(GroupVertices[Group],MATCH(Edges[[#This Row],[Vertex 1]],GroupVertices[Vertex],0)),1,1,"")</f>
        <v>23</v>
      </c>
      <c r="BD216" s="78" t="str">
        <f>REPLACE(INDEX(GroupVertices[Group],MATCH(Edges[[#This Row],[Vertex 2]],GroupVertices[Vertex],0)),1,1,"")</f>
        <v>23</v>
      </c>
    </row>
    <row r="217" spans="1:56" ht="15">
      <c r="A217" s="64" t="s">
        <v>346</v>
      </c>
      <c r="B217" s="64" t="s">
        <v>346</v>
      </c>
      <c r="C217" s="65"/>
      <c r="D217" s="66"/>
      <c r="E217" s="67"/>
      <c r="F217" s="68"/>
      <c r="G217" s="65"/>
      <c r="H217" s="69"/>
      <c r="I217" s="70"/>
      <c r="J217" s="70"/>
      <c r="K217" s="34" t="s">
        <v>65</v>
      </c>
      <c r="L217" s="77">
        <v>217</v>
      </c>
      <c r="M217" s="77"/>
      <c r="N217" s="72"/>
      <c r="O217" s="79" t="s">
        <v>178</v>
      </c>
      <c r="P217" s="81">
        <v>43660.07776620371</v>
      </c>
      <c r="Q217" s="79" t="s">
        <v>737</v>
      </c>
      <c r="R217" s="79"/>
      <c r="S217" s="79"/>
      <c r="T217" s="79" t="s">
        <v>1052</v>
      </c>
      <c r="U217" s="79"/>
      <c r="V217" s="82" t="s">
        <v>1280</v>
      </c>
      <c r="W217" s="81">
        <v>43660.07776620371</v>
      </c>
      <c r="X217" s="85">
        <v>43660</v>
      </c>
      <c r="Y217" s="87" t="s">
        <v>1613</v>
      </c>
      <c r="Z217" s="82" t="s">
        <v>2131</v>
      </c>
      <c r="AA217" s="79"/>
      <c r="AB217" s="79"/>
      <c r="AC217" s="87" t="s">
        <v>2648</v>
      </c>
      <c r="AD217" s="79"/>
      <c r="AE217" s="79" t="b">
        <v>0</v>
      </c>
      <c r="AF217" s="79">
        <v>0</v>
      </c>
      <c r="AG217" s="87" t="s">
        <v>2991</v>
      </c>
      <c r="AH217" s="79" t="b">
        <v>0</v>
      </c>
      <c r="AI217" s="79" t="s">
        <v>3019</v>
      </c>
      <c r="AJ217" s="79"/>
      <c r="AK217" s="87" t="s">
        <v>2991</v>
      </c>
      <c r="AL217" s="79" t="b">
        <v>0</v>
      </c>
      <c r="AM217" s="79">
        <v>0</v>
      </c>
      <c r="AN217" s="87" t="s">
        <v>2991</v>
      </c>
      <c r="AO217" s="79" t="s">
        <v>3036</v>
      </c>
      <c r="AP217" s="79" t="b">
        <v>0</v>
      </c>
      <c r="AQ217" s="87" t="s">
        <v>2648</v>
      </c>
      <c r="AR217" s="79" t="s">
        <v>178</v>
      </c>
      <c r="AS217" s="79">
        <v>0</v>
      </c>
      <c r="AT217" s="79">
        <v>0</v>
      </c>
      <c r="AU217" s="79"/>
      <c r="AV217" s="79"/>
      <c r="AW217" s="79"/>
      <c r="AX217" s="79"/>
      <c r="AY217" s="79"/>
      <c r="AZ217" s="79"/>
      <c r="BA217" s="79"/>
      <c r="BB217" s="79"/>
      <c r="BC217" s="78" t="str">
        <f>REPLACE(INDEX(GroupVertices[Group],MATCH(Edges[[#This Row],[Vertex 1]],GroupVertices[Vertex],0)),1,1,"")</f>
        <v>101</v>
      </c>
      <c r="BD217" s="78" t="str">
        <f>REPLACE(INDEX(GroupVertices[Group],MATCH(Edges[[#This Row],[Vertex 2]],GroupVertices[Vertex],0)),1,1,"")</f>
        <v>101</v>
      </c>
    </row>
    <row r="218" spans="1:56" ht="15">
      <c r="A218" s="64" t="s">
        <v>347</v>
      </c>
      <c r="B218" s="64" t="s">
        <v>347</v>
      </c>
      <c r="C218" s="65"/>
      <c r="D218" s="66"/>
      <c r="E218" s="67"/>
      <c r="F218" s="68"/>
      <c r="G218" s="65"/>
      <c r="H218" s="69"/>
      <c r="I218" s="70"/>
      <c r="J218" s="70"/>
      <c r="K218" s="34" t="s">
        <v>65</v>
      </c>
      <c r="L218" s="77">
        <v>218</v>
      </c>
      <c r="M218" s="77"/>
      <c r="N218" s="72"/>
      <c r="O218" s="79" t="s">
        <v>178</v>
      </c>
      <c r="P218" s="81">
        <v>43658.95300925926</v>
      </c>
      <c r="Q218" s="79" t="s">
        <v>738</v>
      </c>
      <c r="R218" s="79"/>
      <c r="S218" s="79"/>
      <c r="T218" s="79" t="s">
        <v>1048</v>
      </c>
      <c r="U218" s="79"/>
      <c r="V218" s="82" t="s">
        <v>1281</v>
      </c>
      <c r="W218" s="81">
        <v>43658.95300925926</v>
      </c>
      <c r="X218" s="85">
        <v>43658</v>
      </c>
      <c r="Y218" s="87" t="s">
        <v>1614</v>
      </c>
      <c r="Z218" s="82" t="s">
        <v>2132</v>
      </c>
      <c r="AA218" s="79"/>
      <c r="AB218" s="79"/>
      <c r="AC218" s="87" t="s">
        <v>2649</v>
      </c>
      <c r="AD218" s="79"/>
      <c r="AE218" s="79" t="b">
        <v>0</v>
      </c>
      <c r="AF218" s="79">
        <v>0</v>
      </c>
      <c r="AG218" s="87" t="s">
        <v>2991</v>
      </c>
      <c r="AH218" s="79" t="b">
        <v>0</v>
      </c>
      <c r="AI218" s="79" t="s">
        <v>3019</v>
      </c>
      <c r="AJ218" s="79"/>
      <c r="AK218" s="87" t="s">
        <v>2991</v>
      </c>
      <c r="AL218" s="79" t="b">
        <v>0</v>
      </c>
      <c r="AM218" s="79">
        <v>0</v>
      </c>
      <c r="AN218" s="87" t="s">
        <v>2991</v>
      </c>
      <c r="AO218" s="79" t="s">
        <v>3036</v>
      </c>
      <c r="AP218" s="79" t="b">
        <v>0</v>
      </c>
      <c r="AQ218" s="87" t="s">
        <v>2649</v>
      </c>
      <c r="AR218" s="79" t="s">
        <v>178</v>
      </c>
      <c r="AS218" s="79">
        <v>0</v>
      </c>
      <c r="AT218" s="79">
        <v>0</v>
      </c>
      <c r="AU218" s="79"/>
      <c r="AV218" s="79"/>
      <c r="AW218" s="79"/>
      <c r="AX218" s="79"/>
      <c r="AY218" s="79"/>
      <c r="AZ218" s="79"/>
      <c r="BA218" s="79"/>
      <c r="BB218" s="79"/>
      <c r="BC218" s="78" t="str">
        <f>REPLACE(INDEX(GroupVertices[Group],MATCH(Edges[[#This Row],[Vertex 1]],GroupVertices[Vertex],0)),1,1,"")</f>
        <v>102</v>
      </c>
      <c r="BD218" s="78" t="str">
        <f>REPLACE(INDEX(GroupVertices[Group],MATCH(Edges[[#This Row],[Vertex 2]],GroupVertices[Vertex],0)),1,1,"")</f>
        <v>102</v>
      </c>
    </row>
    <row r="219" spans="1:56" ht="15">
      <c r="A219" s="64" t="s">
        <v>347</v>
      </c>
      <c r="B219" s="64" t="s">
        <v>347</v>
      </c>
      <c r="C219" s="65"/>
      <c r="D219" s="66"/>
      <c r="E219" s="67"/>
      <c r="F219" s="68"/>
      <c r="G219" s="65"/>
      <c r="H219" s="69"/>
      <c r="I219" s="70"/>
      <c r="J219" s="70"/>
      <c r="K219" s="34" t="s">
        <v>65</v>
      </c>
      <c r="L219" s="77">
        <v>219</v>
      </c>
      <c r="M219" s="77"/>
      <c r="N219" s="72"/>
      <c r="O219" s="79" t="s">
        <v>178</v>
      </c>
      <c r="P219" s="81">
        <v>43658.95322916667</v>
      </c>
      <c r="Q219" s="79" t="s">
        <v>739</v>
      </c>
      <c r="R219" s="79"/>
      <c r="S219" s="79"/>
      <c r="T219" s="79" t="s">
        <v>1048</v>
      </c>
      <c r="U219" s="79"/>
      <c r="V219" s="82" t="s">
        <v>1281</v>
      </c>
      <c r="W219" s="81">
        <v>43658.95322916667</v>
      </c>
      <c r="X219" s="85">
        <v>43658</v>
      </c>
      <c r="Y219" s="87" t="s">
        <v>1615</v>
      </c>
      <c r="Z219" s="82" t="s">
        <v>2133</v>
      </c>
      <c r="AA219" s="79"/>
      <c r="AB219" s="79"/>
      <c r="AC219" s="87" t="s">
        <v>2650</v>
      </c>
      <c r="AD219" s="87" t="s">
        <v>2649</v>
      </c>
      <c r="AE219" s="79" t="b">
        <v>0</v>
      </c>
      <c r="AF219" s="79">
        <v>1</v>
      </c>
      <c r="AG219" s="87" t="s">
        <v>3004</v>
      </c>
      <c r="AH219" s="79" t="b">
        <v>0</v>
      </c>
      <c r="AI219" s="79" t="s">
        <v>3019</v>
      </c>
      <c r="AJ219" s="79"/>
      <c r="AK219" s="87" t="s">
        <v>2991</v>
      </c>
      <c r="AL219" s="79" t="b">
        <v>0</v>
      </c>
      <c r="AM219" s="79">
        <v>0</v>
      </c>
      <c r="AN219" s="87" t="s">
        <v>2991</v>
      </c>
      <c r="AO219" s="79" t="s">
        <v>3036</v>
      </c>
      <c r="AP219" s="79" t="b">
        <v>0</v>
      </c>
      <c r="AQ219" s="87" t="s">
        <v>2649</v>
      </c>
      <c r="AR219" s="79" t="s">
        <v>178</v>
      </c>
      <c r="AS219" s="79">
        <v>0</v>
      </c>
      <c r="AT219" s="79">
        <v>0</v>
      </c>
      <c r="AU219" s="79"/>
      <c r="AV219" s="79"/>
      <c r="AW219" s="79"/>
      <c r="AX219" s="79"/>
      <c r="AY219" s="79"/>
      <c r="AZ219" s="79"/>
      <c r="BA219" s="79"/>
      <c r="BB219" s="79"/>
      <c r="BC219" s="78" t="str">
        <f>REPLACE(INDEX(GroupVertices[Group],MATCH(Edges[[#This Row],[Vertex 1]],GroupVertices[Vertex],0)),1,1,"")</f>
        <v>102</v>
      </c>
      <c r="BD219" s="78" t="str">
        <f>REPLACE(INDEX(GroupVertices[Group],MATCH(Edges[[#This Row],[Vertex 2]],GroupVertices[Vertex],0)),1,1,"")</f>
        <v>102</v>
      </c>
    </row>
    <row r="220" spans="1:56" ht="15">
      <c r="A220" s="64" t="s">
        <v>347</v>
      </c>
      <c r="B220" s="64" t="s">
        <v>347</v>
      </c>
      <c r="C220" s="65"/>
      <c r="D220" s="66"/>
      <c r="E220" s="67"/>
      <c r="F220" s="68"/>
      <c r="G220" s="65"/>
      <c r="H220" s="69"/>
      <c r="I220" s="70"/>
      <c r="J220" s="70"/>
      <c r="K220" s="34" t="s">
        <v>65</v>
      </c>
      <c r="L220" s="77">
        <v>220</v>
      </c>
      <c r="M220" s="77"/>
      <c r="N220" s="72"/>
      <c r="O220" s="79" t="s">
        <v>178</v>
      </c>
      <c r="P220" s="81">
        <v>43660.07853009259</v>
      </c>
      <c r="Q220" s="79" t="s">
        <v>740</v>
      </c>
      <c r="R220" s="79"/>
      <c r="S220" s="79"/>
      <c r="T220" s="79" t="s">
        <v>1048</v>
      </c>
      <c r="U220" s="79"/>
      <c r="V220" s="82" t="s">
        <v>1281</v>
      </c>
      <c r="W220" s="81">
        <v>43660.07853009259</v>
      </c>
      <c r="X220" s="85">
        <v>43660</v>
      </c>
      <c r="Y220" s="87" t="s">
        <v>1616</v>
      </c>
      <c r="Z220" s="82" t="s">
        <v>2134</v>
      </c>
      <c r="AA220" s="79"/>
      <c r="AB220" s="79"/>
      <c r="AC220" s="87" t="s">
        <v>2651</v>
      </c>
      <c r="AD220" s="79"/>
      <c r="AE220" s="79" t="b">
        <v>0</v>
      </c>
      <c r="AF220" s="79">
        <v>0</v>
      </c>
      <c r="AG220" s="87" t="s">
        <v>2991</v>
      </c>
      <c r="AH220" s="79" t="b">
        <v>0</v>
      </c>
      <c r="AI220" s="79" t="s">
        <v>3019</v>
      </c>
      <c r="AJ220" s="79"/>
      <c r="AK220" s="87" t="s">
        <v>2991</v>
      </c>
      <c r="AL220" s="79" t="b">
        <v>0</v>
      </c>
      <c r="AM220" s="79">
        <v>0</v>
      </c>
      <c r="AN220" s="87" t="s">
        <v>2991</v>
      </c>
      <c r="AO220" s="79" t="s">
        <v>3036</v>
      </c>
      <c r="AP220" s="79" t="b">
        <v>0</v>
      </c>
      <c r="AQ220" s="87" t="s">
        <v>2651</v>
      </c>
      <c r="AR220" s="79" t="s">
        <v>178</v>
      </c>
      <c r="AS220" s="79">
        <v>0</v>
      </c>
      <c r="AT220" s="79">
        <v>0</v>
      </c>
      <c r="AU220" s="79"/>
      <c r="AV220" s="79"/>
      <c r="AW220" s="79"/>
      <c r="AX220" s="79"/>
      <c r="AY220" s="79"/>
      <c r="AZ220" s="79"/>
      <c r="BA220" s="79"/>
      <c r="BB220" s="79"/>
      <c r="BC220" s="78" t="str">
        <f>REPLACE(INDEX(GroupVertices[Group],MATCH(Edges[[#This Row],[Vertex 1]],GroupVertices[Vertex],0)),1,1,"")</f>
        <v>102</v>
      </c>
      <c r="BD220" s="78" t="str">
        <f>REPLACE(INDEX(GroupVertices[Group],MATCH(Edges[[#This Row],[Vertex 2]],GroupVertices[Vertex],0)),1,1,"")</f>
        <v>102</v>
      </c>
    </row>
    <row r="221" spans="1:56" ht="15">
      <c r="A221" s="64" t="s">
        <v>348</v>
      </c>
      <c r="B221" s="64" t="s">
        <v>348</v>
      </c>
      <c r="C221" s="65"/>
      <c r="D221" s="66"/>
      <c r="E221" s="67"/>
      <c r="F221" s="68"/>
      <c r="G221" s="65"/>
      <c r="H221" s="69"/>
      <c r="I221" s="70"/>
      <c r="J221" s="70"/>
      <c r="K221" s="34" t="s">
        <v>65</v>
      </c>
      <c r="L221" s="77">
        <v>221</v>
      </c>
      <c r="M221" s="77"/>
      <c r="N221" s="72"/>
      <c r="O221" s="79" t="s">
        <v>178</v>
      </c>
      <c r="P221" s="81">
        <v>43660.079675925925</v>
      </c>
      <c r="Q221" s="79" t="s">
        <v>741</v>
      </c>
      <c r="R221" s="79"/>
      <c r="S221" s="79"/>
      <c r="T221" s="79" t="s">
        <v>1048</v>
      </c>
      <c r="U221" s="79"/>
      <c r="V221" s="82" t="s">
        <v>1282</v>
      </c>
      <c r="W221" s="81">
        <v>43660.079675925925</v>
      </c>
      <c r="X221" s="85">
        <v>43660</v>
      </c>
      <c r="Y221" s="87" t="s">
        <v>1617</v>
      </c>
      <c r="Z221" s="82" t="s">
        <v>2135</v>
      </c>
      <c r="AA221" s="79"/>
      <c r="AB221" s="79"/>
      <c r="AC221" s="87" t="s">
        <v>2652</v>
      </c>
      <c r="AD221" s="79"/>
      <c r="AE221" s="79" t="b">
        <v>0</v>
      </c>
      <c r="AF221" s="79">
        <v>1</v>
      </c>
      <c r="AG221" s="87" t="s">
        <v>2991</v>
      </c>
      <c r="AH221" s="79" t="b">
        <v>0</v>
      </c>
      <c r="AI221" s="79" t="s">
        <v>3019</v>
      </c>
      <c r="AJ221" s="79"/>
      <c r="AK221" s="87" t="s">
        <v>2991</v>
      </c>
      <c r="AL221" s="79" t="b">
        <v>0</v>
      </c>
      <c r="AM221" s="79">
        <v>0</v>
      </c>
      <c r="AN221" s="87" t="s">
        <v>2991</v>
      </c>
      <c r="AO221" s="79" t="s">
        <v>3036</v>
      </c>
      <c r="AP221" s="79" t="b">
        <v>0</v>
      </c>
      <c r="AQ221" s="87" t="s">
        <v>2652</v>
      </c>
      <c r="AR221" s="79" t="s">
        <v>178</v>
      </c>
      <c r="AS221" s="79">
        <v>0</v>
      </c>
      <c r="AT221" s="79">
        <v>0</v>
      </c>
      <c r="AU221" s="79"/>
      <c r="AV221" s="79"/>
      <c r="AW221" s="79"/>
      <c r="AX221" s="79"/>
      <c r="AY221" s="79"/>
      <c r="AZ221" s="79"/>
      <c r="BA221" s="79"/>
      <c r="BB221" s="79"/>
      <c r="BC221" s="78" t="str">
        <f>REPLACE(INDEX(GroupVertices[Group],MATCH(Edges[[#This Row],[Vertex 1]],GroupVertices[Vertex],0)),1,1,"")</f>
        <v>103</v>
      </c>
      <c r="BD221" s="78" t="str">
        <f>REPLACE(INDEX(GroupVertices[Group],MATCH(Edges[[#This Row],[Vertex 2]],GroupVertices[Vertex],0)),1,1,"")</f>
        <v>103</v>
      </c>
    </row>
    <row r="222" spans="1:56" ht="15">
      <c r="A222" s="64" t="s">
        <v>349</v>
      </c>
      <c r="B222" s="64" t="s">
        <v>349</v>
      </c>
      <c r="C222" s="65"/>
      <c r="D222" s="66"/>
      <c r="E222" s="67"/>
      <c r="F222" s="68"/>
      <c r="G222" s="65"/>
      <c r="H222" s="69"/>
      <c r="I222" s="70"/>
      <c r="J222" s="70"/>
      <c r="K222" s="34" t="s">
        <v>65</v>
      </c>
      <c r="L222" s="77">
        <v>222</v>
      </c>
      <c r="M222" s="77"/>
      <c r="N222" s="72"/>
      <c r="O222" s="79" t="s">
        <v>178</v>
      </c>
      <c r="P222" s="81">
        <v>43659.90289351852</v>
      </c>
      <c r="Q222" s="79" t="s">
        <v>742</v>
      </c>
      <c r="R222" s="79"/>
      <c r="S222" s="79"/>
      <c r="T222" s="79" t="s">
        <v>1048</v>
      </c>
      <c r="U222" s="79"/>
      <c r="V222" s="82" t="s">
        <v>1283</v>
      </c>
      <c r="W222" s="81">
        <v>43659.90289351852</v>
      </c>
      <c r="X222" s="85">
        <v>43659</v>
      </c>
      <c r="Y222" s="87" t="s">
        <v>1618</v>
      </c>
      <c r="Z222" s="82" t="s">
        <v>2136</v>
      </c>
      <c r="AA222" s="79"/>
      <c r="AB222" s="79"/>
      <c r="AC222" s="87" t="s">
        <v>2653</v>
      </c>
      <c r="AD222" s="79"/>
      <c r="AE222" s="79" t="b">
        <v>0</v>
      </c>
      <c r="AF222" s="79">
        <v>0</v>
      </c>
      <c r="AG222" s="87" t="s">
        <v>2991</v>
      </c>
      <c r="AH222" s="79" t="b">
        <v>0</v>
      </c>
      <c r="AI222" s="79" t="s">
        <v>3019</v>
      </c>
      <c r="AJ222" s="79"/>
      <c r="AK222" s="87" t="s">
        <v>2991</v>
      </c>
      <c r="AL222" s="79" t="b">
        <v>0</v>
      </c>
      <c r="AM222" s="79">
        <v>0</v>
      </c>
      <c r="AN222" s="87" t="s">
        <v>2991</v>
      </c>
      <c r="AO222" s="79" t="s">
        <v>3037</v>
      </c>
      <c r="AP222" s="79" t="b">
        <v>0</v>
      </c>
      <c r="AQ222" s="87" t="s">
        <v>2653</v>
      </c>
      <c r="AR222" s="79" t="s">
        <v>178</v>
      </c>
      <c r="AS222" s="79">
        <v>0</v>
      </c>
      <c r="AT222" s="79">
        <v>0</v>
      </c>
      <c r="AU222" s="79"/>
      <c r="AV222" s="79"/>
      <c r="AW222" s="79"/>
      <c r="AX222" s="79"/>
      <c r="AY222" s="79"/>
      <c r="AZ222" s="79"/>
      <c r="BA222" s="79"/>
      <c r="BB222" s="79"/>
      <c r="BC222" s="78" t="str">
        <f>REPLACE(INDEX(GroupVertices[Group],MATCH(Edges[[#This Row],[Vertex 1]],GroupVertices[Vertex],0)),1,1,"")</f>
        <v>104</v>
      </c>
      <c r="BD222" s="78" t="str">
        <f>REPLACE(INDEX(GroupVertices[Group],MATCH(Edges[[#This Row],[Vertex 2]],GroupVertices[Vertex],0)),1,1,"")</f>
        <v>104</v>
      </c>
    </row>
    <row r="223" spans="1:56" ht="15">
      <c r="A223" s="64" t="s">
        <v>349</v>
      </c>
      <c r="B223" s="64" t="s">
        <v>349</v>
      </c>
      <c r="C223" s="65"/>
      <c r="D223" s="66"/>
      <c r="E223" s="67"/>
      <c r="F223" s="68"/>
      <c r="G223" s="65"/>
      <c r="H223" s="69"/>
      <c r="I223" s="70"/>
      <c r="J223" s="70"/>
      <c r="K223" s="34" t="s">
        <v>65</v>
      </c>
      <c r="L223" s="77">
        <v>223</v>
      </c>
      <c r="M223" s="77"/>
      <c r="N223" s="72"/>
      <c r="O223" s="79" t="s">
        <v>178</v>
      </c>
      <c r="P223" s="81">
        <v>43660.08105324074</v>
      </c>
      <c r="Q223" s="79" t="s">
        <v>743</v>
      </c>
      <c r="R223" s="79"/>
      <c r="S223" s="79"/>
      <c r="T223" s="79" t="s">
        <v>1048</v>
      </c>
      <c r="U223" s="79"/>
      <c r="V223" s="82" t="s">
        <v>1283</v>
      </c>
      <c r="W223" s="81">
        <v>43660.08105324074</v>
      </c>
      <c r="X223" s="85">
        <v>43660</v>
      </c>
      <c r="Y223" s="87" t="s">
        <v>1619</v>
      </c>
      <c r="Z223" s="82" t="s">
        <v>2137</v>
      </c>
      <c r="AA223" s="79"/>
      <c r="AB223" s="79"/>
      <c r="AC223" s="87" t="s">
        <v>2654</v>
      </c>
      <c r="AD223" s="79"/>
      <c r="AE223" s="79" t="b">
        <v>0</v>
      </c>
      <c r="AF223" s="79">
        <v>1</v>
      </c>
      <c r="AG223" s="87" t="s">
        <v>2991</v>
      </c>
      <c r="AH223" s="79" t="b">
        <v>0</v>
      </c>
      <c r="AI223" s="79" t="s">
        <v>3019</v>
      </c>
      <c r="AJ223" s="79"/>
      <c r="AK223" s="87" t="s">
        <v>2991</v>
      </c>
      <c r="AL223" s="79" t="b">
        <v>0</v>
      </c>
      <c r="AM223" s="79">
        <v>0</v>
      </c>
      <c r="AN223" s="87" t="s">
        <v>2991</v>
      </c>
      <c r="AO223" s="79" t="s">
        <v>3037</v>
      </c>
      <c r="AP223" s="79" t="b">
        <v>0</v>
      </c>
      <c r="AQ223" s="87" t="s">
        <v>2654</v>
      </c>
      <c r="AR223" s="79" t="s">
        <v>178</v>
      </c>
      <c r="AS223" s="79">
        <v>0</v>
      </c>
      <c r="AT223" s="79">
        <v>0</v>
      </c>
      <c r="AU223" s="79"/>
      <c r="AV223" s="79"/>
      <c r="AW223" s="79"/>
      <c r="AX223" s="79"/>
      <c r="AY223" s="79"/>
      <c r="AZ223" s="79"/>
      <c r="BA223" s="79"/>
      <c r="BB223" s="79"/>
      <c r="BC223" s="78" t="str">
        <f>REPLACE(INDEX(GroupVertices[Group],MATCH(Edges[[#This Row],[Vertex 1]],GroupVertices[Vertex],0)),1,1,"")</f>
        <v>104</v>
      </c>
      <c r="BD223" s="78" t="str">
        <f>REPLACE(INDEX(GroupVertices[Group],MATCH(Edges[[#This Row],[Vertex 2]],GroupVertices[Vertex],0)),1,1,"")</f>
        <v>104</v>
      </c>
    </row>
    <row r="224" spans="1:56" ht="15">
      <c r="A224" s="64" t="s">
        <v>350</v>
      </c>
      <c r="B224" s="64" t="s">
        <v>350</v>
      </c>
      <c r="C224" s="65"/>
      <c r="D224" s="66"/>
      <c r="E224" s="67"/>
      <c r="F224" s="68"/>
      <c r="G224" s="65"/>
      <c r="H224" s="69"/>
      <c r="I224" s="70"/>
      <c r="J224" s="70"/>
      <c r="K224" s="34" t="s">
        <v>65</v>
      </c>
      <c r="L224" s="77">
        <v>224</v>
      </c>
      <c r="M224" s="77"/>
      <c r="N224" s="72"/>
      <c r="O224" s="79" t="s">
        <v>178</v>
      </c>
      <c r="P224" s="81">
        <v>43659.88537037037</v>
      </c>
      <c r="Q224" s="79" t="s">
        <v>744</v>
      </c>
      <c r="R224" s="79"/>
      <c r="S224" s="79"/>
      <c r="T224" s="79" t="s">
        <v>1048</v>
      </c>
      <c r="U224" s="79"/>
      <c r="V224" s="82" t="s">
        <v>1284</v>
      </c>
      <c r="W224" s="81">
        <v>43659.88537037037</v>
      </c>
      <c r="X224" s="85">
        <v>43659</v>
      </c>
      <c r="Y224" s="87" t="s">
        <v>1620</v>
      </c>
      <c r="Z224" s="82" t="s">
        <v>2138</v>
      </c>
      <c r="AA224" s="79"/>
      <c r="AB224" s="79"/>
      <c r="AC224" s="87" t="s">
        <v>2655</v>
      </c>
      <c r="AD224" s="79"/>
      <c r="AE224" s="79" t="b">
        <v>0</v>
      </c>
      <c r="AF224" s="79">
        <v>0</v>
      </c>
      <c r="AG224" s="87" t="s">
        <v>2991</v>
      </c>
      <c r="AH224" s="79" t="b">
        <v>0</v>
      </c>
      <c r="AI224" s="79" t="s">
        <v>3019</v>
      </c>
      <c r="AJ224" s="79"/>
      <c r="AK224" s="87" t="s">
        <v>2991</v>
      </c>
      <c r="AL224" s="79" t="b">
        <v>0</v>
      </c>
      <c r="AM224" s="79">
        <v>0</v>
      </c>
      <c r="AN224" s="87" t="s">
        <v>2991</v>
      </c>
      <c r="AO224" s="79" t="s">
        <v>3036</v>
      </c>
      <c r="AP224" s="79" t="b">
        <v>0</v>
      </c>
      <c r="AQ224" s="87" t="s">
        <v>2655</v>
      </c>
      <c r="AR224" s="79" t="s">
        <v>178</v>
      </c>
      <c r="AS224" s="79">
        <v>0</v>
      </c>
      <c r="AT224" s="79">
        <v>0</v>
      </c>
      <c r="AU224" s="79"/>
      <c r="AV224" s="79"/>
      <c r="AW224" s="79"/>
      <c r="AX224" s="79"/>
      <c r="AY224" s="79"/>
      <c r="AZ224" s="79"/>
      <c r="BA224" s="79"/>
      <c r="BB224" s="79"/>
      <c r="BC224" s="78" t="str">
        <f>REPLACE(INDEX(GroupVertices[Group],MATCH(Edges[[#This Row],[Vertex 1]],GroupVertices[Vertex],0)),1,1,"")</f>
        <v>105</v>
      </c>
      <c r="BD224" s="78" t="str">
        <f>REPLACE(INDEX(GroupVertices[Group],MATCH(Edges[[#This Row],[Vertex 2]],GroupVertices[Vertex],0)),1,1,"")</f>
        <v>105</v>
      </c>
    </row>
    <row r="225" spans="1:56" ht="15">
      <c r="A225" s="64" t="s">
        <v>350</v>
      </c>
      <c r="B225" s="64" t="s">
        <v>350</v>
      </c>
      <c r="C225" s="65"/>
      <c r="D225" s="66"/>
      <c r="E225" s="67"/>
      <c r="F225" s="68"/>
      <c r="G225" s="65"/>
      <c r="H225" s="69"/>
      <c r="I225" s="70"/>
      <c r="J225" s="70"/>
      <c r="K225" s="34" t="s">
        <v>65</v>
      </c>
      <c r="L225" s="77">
        <v>225</v>
      </c>
      <c r="M225" s="77"/>
      <c r="N225" s="72"/>
      <c r="O225" s="79" t="s">
        <v>178</v>
      </c>
      <c r="P225" s="81">
        <v>43660.014872685184</v>
      </c>
      <c r="Q225" s="79" t="s">
        <v>745</v>
      </c>
      <c r="R225" s="79"/>
      <c r="S225" s="79"/>
      <c r="T225" s="79" t="s">
        <v>1048</v>
      </c>
      <c r="U225" s="79"/>
      <c r="V225" s="82" t="s">
        <v>1284</v>
      </c>
      <c r="W225" s="81">
        <v>43660.014872685184</v>
      </c>
      <c r="X225" s="85">
        <v>43660</v>
      </c>
      <c r="Y225" s="87" t="s">
        <v>1621</v>
      </c>
      <c r="Z225" s="82" t="s">
        <v>2139</v>
      </c>
      <c r="AA225" s="79"/>
      <c r="AB225" s="79"/>
      <c r="AC225" s="87" t="s">
        <v>2656</v>
      </c>
      <c r="AD225" s="79"/>
      <c r="AE225" s="79" t="b">
        <v>0</v>
      </c>
      <c r="AF225" s="79">
        <v>2</v>
      </c>
      <c r="AG225" s="87" t="s">
        <v>2991</v>
      </c>
      <c r="AH225" s="79" t="b">
        <v>0</v>
      </c>
      <c r="AI225" s="79" t="s">
        <v>3019</v>
      </c>
      <c r="AJ225" s="79"/>
      <c r="AK225" s="87" t="s">
        <v>2991</v>
      </c>
      <c r="AL225" s="79" t="b">
        <v>0</v>
      </c>
      <c r="AM225" s="79">
        <v>0</v>
      </c>
      <c r="AN225" s="87" t="s">
        <v>2991</v>
      </c>
      <c r="AO225" s="79" t="s">
        <v>3036</v>
      </c>
      <c r="AP225" s="79" t="b">
        <v>0</v>
      </c>
      <c r="AQ225" s="87" t="s">
        <v>2656</v>
      </c>
      <c r="AR225" s="79" t="s">
        <v>178</v>
      </c>
      <c r="AS225" s="79">
        <v>0</v>
      </c>
      <c r="AT225" s="79">
        <v>0</v>
      </c>
      <c r="AU225" s="79"/>
      <c r="AV225" s="79"/>
      <c r="AW225" s="79"/>
      <c r="AX225" s="79"/>
      <c r="AY225" s="79"/>
      <c r="AZ225" s="79"/>
      <c r="BA225" s="79"/>
      <c r="BB225" s="79"/>
      <c r="BC225" s="78" t="str">
        <f>REPLACE(INDEX(GroupVertices[Group],MATCH(Edges[[#This Row],[Vertex 1]],GroupVertices[Vertex],0)),1,1,"")</f>
        <v>105</v>
      </c>
      <c r="BD225" s="78" t="str">
        <f>REPLACE(INDEX(GroupVertices[Group],MATCH(Edges[[#This Row],[Vertex 2]],GroupVertices[Vertex],0)),1,1,"")</f>
        <v>105</v>
      </c>
    </row>
    <row r="226" spans="1:56" ht="15">
      <c r="A226" s="64" t="s">
        <v>350</v>
      </c>
      <c r="B226" s="64" t="s">
        <v>350</v>
      </c>
      <c r="C226" s="65"/>
      <c r="D226" s="66"/>
      <c r="E226" s="67"/>
      <c r="F226" s="68"/>
      <c r="G226" s="65"/>
      <c r="H226" s="69"/>
      <c r="I226" s="70"/>
      <c r="J226" s="70"/>
      <c r="K226" s="34" t="s">
        <v>65</v>
      </c>
      <c r="L226" s="77">
        <v>226</v>
      </c>
      <c r="M226" s="77"/>
      <c r="N226" s="72"/>
      <c r="O226" s="79" t="s">
        <v>178</v>
      </c>
      <c r="P226" s="81">
        <v>43660.08011574074</v>
      </c>
      <c r="Q226" s="79" t="s">
        <v>746</v>
      </c>
      <c r="R226" s="79"/>
      <c r="S226" s="79"/>
      <c r="T226" s="79" t="s">
        <v>1048</v>
      </c>
      <c r="U226" s="79"/>
      <c r="V226" s="82" t="s">
        <v>1284</v>
      </c>
      <c r="W226" s="81">
        <v>43660.08011574074</v>
      </c>
      <c r="X226" s="85">
        <v>43660</v>
      </c>
      <c r="Y226" s="87" t="s">
        <v>1622</v>
      </c>
      <c r="Z226" s="82" t="s">
        <v>2140</v>
      </c>
      <c r="AA226" s="79"/>
      <c r="AB226" s="79"/>
      <c r="AC226" s="87" t="s">
        <v>2657</v>
      </c>
      <c r="AD226" s="79"/>
      <c r="AE226" s="79" t="b">
        <v>0</v>
      </c>
      <c r="AF226" s="79">
        <v>0</v>
      </c>
      <c r="AG226" s="87" t="s">
        <v>2991</v>
      </c>
      <c r="AH226" s="79" t="b">
        <v>0</v>
      </c>
      <c r="AI226" s="79" t="s">
        <v>3019</v>
      </c>
      <c r="AJ226" s="79"/>
      <c r="AK226" s="87" t="s">
        <v>2991</v>
      </c>
      <c r="AL226" s="79" t="b">
        <v>0</v>
      </c>
      <c r="AM226" s="79">
        <v>0</v>
      </c>
      <c r="AN226" s="87" t="s">
        <v>2991</v>
      </c>
      <c r="AO226" s="79" t="s">
        <v>3036</v>
      </c>
      <c r="AP226" s="79" t="b">
        <v>0</v>
      </c>
      <c r="AQ226" s="87" t="s">
        <v>2657</v>
      </c>
      <c r="AR226" s="79" t="s">
        <v>178</v>
      </c>
      <c r="AS226" s="79">
        <v>0</v>
      </c>
      <c r="AT226" s="79">
        <v>0</v>
      </c>
      <c r="AU226" s="79"/>
      <c r="AV226" s="79"/>
      <c r="AW226" s="79"/>
      <c r="AX226" s="79"/>
      <c r="AY226" s="79"/>
      <c r="AZ226" s="79"/>
      <c r="BA226" s="79"/>
      <c r="BB226" s="79"/>
      <c r="BC226" s="78" t="str">
        <f>REPLACE(INDEX(GroupVertices[Group],MATCH(Edges[[#This Row],[Vertex 1]],GroupVertices[Vertex],0)),1,1,"")</f>
        <v>105</v>
      </c>
      <c r="BD226" s="78" t="str">
        <f>REPLACE(INDEX(GroupVertices[Group],MATCH(Edges[[#This Row],[Vertex 2]],GroupVertices[Vertex],0)),1,1,"")</f>
        <v>105</v>
      </c>
    </row>
    <row r="227" spans="1:56" ht="15">
      <c r="A227" s="64" t="s">
        <v>350</v>
      </c>
      <c r="B227" s="64" t="s">
        <v>350</v>
      </c>
      <c r="C227" s="65"/>
      <c r="D227" s="66"/>
      <c r="E227" s="67"/>
      <c r="F227" s="68"/>
      <c r="G227" s="65"/>
      <c r="H227" s="69"/>
      <c r="I227" s="70"/>
      <c r="J227" s="70"/>
      <c r="K227" s="34" t="s">
        <v>65</v>
      </c>
      <c r="L227" s="77">
        <v>227</v>
      </c>
      <c r="M227" s="77"/>
      <c r="N227" s="72"/>
      <c r="O227" s="79" t="s">
        <v>178</v>
      </c>
      <c r="P227" s="81">
        <v>43660.08327546297</v>
      </c>
      <c r="Q227" s="79" t="s">
        <v>747</v>
      </c>
      <c r="R227" s="79"/>
      <c r="S227" s="79"/>
      <c r="T227" s="79" t="s">
        <v>1048</v>
      </c>
      <c r="U227" s="79"/>
      <c r="V227" s="82" t="s">
        <v>1284</v>
      </c>
      <c r="W227" s="81">
        <v>43660.08327546297</v>
      </c>
      <c r="X227" s="85">
        <v>43660</v>
      </c>
      <c r="Y227" s="87" t="s">
        <v>1623</v>
      </c>
      <c r="Z227" s="82" t="s">
        <v>2141</v>
      </c>
      <c r="AA227" s="79"/>
      <c r="AB227" s="79"/>
      <c r="AC227" s="87" t="s">
        <v>2658</v>
      </c>
      <c r="AD227" s="87" t="s">
        <v>2657</v>
      </c>
      <c r="AE227" s="79" t="b">
        <v>0</v>
      </c>
      <c r="AF227" s="79">
        <v>1</v>
      </c>
      <c r="AG227" s="87" t="s">
        <v>3005</v>
      </c>
      <c r="AH227" s="79" t="b">
        <v>0</v>
      </c>
      <c r="AI227" s="79" t="s">
        <v>3019</v>
      </c>
      <c r="AJ227" s="79"/>
      <c r="AK227" s="87" t="s">
        <v>2991</v>
      </c>
      <c r="AL227" s="79" t="b">
        <v>0</v>
      </c>
      <c r="AM227" s="79">
        <v>0</v>
      </c>
      <c r="AN227" s="87" t="s">
        <v>2991</v>
      </c>
      <c r="AO227" s="79" t="s">
        <v>3036</v>
      </c>
      <c r="AP227" s="79" t="b">
        <v>0</v>
      </c>
      <c r="AQ227" s="87" t="s">
        <v>2657</v>
      </c>
      <c r="AR227" s="79" t="s">
        <v>178</v>
      </c>
      <c r="AS227" s="79">
        <v>0</v>
      </c>
      <c r="AT227" s="79">
        <v>0</v>
      </c>
      <c r="AU227" s="79"/>
      <c r="AV227" s="79"/>
      <c r="AW227" s="79"/>
      <c r="AX227" s="79"/>
      <c r="AY227" s="79"/>
      <c r="AZ227" s="79"/>
      <c r="BA227" s="79"/>
      <c r="BB227" s="79"/>
      <c r="BC227" s="78" t="str">
        <f>REPLACE(INDEX(GroupVertices[Group],MATCH(Edges[[#This Row],[Vertex 1]],GroupVertices[Vertex],0)),1,1,"")</f>
        <v>105</v>
      </c>
      <c r="BD227" s="78" t="str">
        <f>REPLACE(INDEX(GroupVertices[Group],MATCH(Edges[[#This Row],[Vertex 2]],GroupVertices[Vertex],0)),1,1,"")</f>
        <v>105</v>
      </c>
    </row>
    <row r="228" spans="1:56" ht="15">
      <c r="A228" s="64" t="s">
        <v>351</v>
      </c>
      <c r="B228" s="64" t="s">
        <v>351</v>
      </c>
      <c r="C228" s="65"/>
      <c r="D228" s="66"/>
      <c r="E228" s="67"/>
      <c r="F228" s="68"/>
      <c r="G228" s="65"/>
      <c r="H228" s="69"/>
      <c r="I228" s="70"/>
      <c r="J228" s="70"/>
      <c r="K228" s="34" t="s">
        <v>65</v>
      </c>
      <c r="L228" s="77">
        <v>228</v>
      </c>
      <c r="M228" s="77"/>
      <c r="N228" s="72"/>
      <c r="O228" s="79" t="s">
        <v>178</v>
      </c>
      <c r="P228" s="81">
        <v>43660.090532407405</v>
      </c>
      <c r="Q228" s="79" t="s">
        <v>748</v>
      </c>
      <c r="R228" s="79"/>
      <c r="S228" s="79"/>
      <c r="T228" s="79" t="s">
        <v>1083</v>
      </c>
      <c r="U228" s="82" t="s">
        <v>1139</v>
      </c>
      <c r="V228" s="82" t="s">
        <v>1139</v>
      </c>
      <c r="W228" s="81">
        <v>43660.090532407405</v>
      </c>
      <c r="X228" s="85">
        <v>43660</v>
      </c>
      <c r="Y228" s="87" t="s">
        <v>1624</v>
      </c>
      <c r="Z228" s="82" t="s">
        <v>2142</v>
      </c>
      <c r="AA228" s="79"/>
      <c r="AB228" s="79"/>
      <c r="AC228" s="87" t="s">
        <v>2659</v>
      </c>
      <c r="AD228" s="79"/>
      <c r="AE228" s="79" t="b">
        <v>0</v>
      </c>
      <c r="AF228" s="79">
        <v>10</v>
      </c>
      <c r="AG228" s="87" t="s">
        <v>2991</v>
      </c>
      <c r="AH228" s="79" t="b">
        <v>0</v>
      </c>
      <c r="AI228" s="79" t="s">
        <v>3019</v>
      </c>
      <c r="AJ228" s="79"/>
      <c r="AK228" s="87" t="s">
        <v>2991</v>
      </c>
      <c r="AL228" s="79" t="b">
        <v>0</v>
      </c>
      <c r="AM228" s="79">
        <v>0</v>
      </c>
      <c r="AN228" s="87" t="s">
        <v>2991</v>
      </c>
      <c r="AO228" s="79" t="s">
        <v>3036</v>
      </c>
      <c r="AP228" s="79" t="b">
        <v>0</v>
      </c>
      <c r="AQ228" s="87" t="s">
        <v>2659</v>
      </c>
      <c r="AR228" s="79" t="s">
        <v>178</v>
      </c>
      <c r="AS228" s="79">
        <v>0</v>
      </c>
      <c r="AT228" s="79">
        <v>0</v>
      </c>
      <c r="AU228" s="79"/>
      <c r="AV228" s="79"/>
      <c r="AW228" s="79"/>
      <c r="AX228" s="79"/>
      <c r="AY228" s="79"/>
      <c r="AZ228" s="79"/>
      <c r="BA228" s="79"/>
      <c r="BB228" s="79"/>
      <c r="BC228" s="78" t="str">
        <f>REPLACE(INDEX(GroupVertices[Group],MATCH(Edges[[#This Row],[Vertex 1]],GroupVertices[Vertex],0)),1,1,"")</f>
        <v>106</v>
      </c>
      <c r="BD228" s="78" t="str">
        <f>REPLACE(INDEX(GroupVertices[Group],MATCH(Edges[[#This Row],[Vertex 2]],GroupVertices[Vertex],0)),1,1,"")</f>
        <v>106</v>
      </c>
    </row>
    <row r="229" spans="1:56" ht="15">
      <c r="A229" s="64" t="s">
        <v>352</v>
      </c>
      <c r="B229" s="64" t="s">
        <v>352</v>
      </c>
      <c r="C229" s="65"/>
      <c r="D229" s="66"/>
      <c r="E229" s="67"/>
      <c r="F229" s="68"/>
      <c r="G229" s="65"/>
      <c r="H229" s="69"/>
      <c r="I229" s="70"/>
      <c r="J229" s="70"/>
      <c r="K229" s="34" t="s">
        <v>65</v>
      </c>
      <c r="L229" s="77">
        <v>229</v>
      </c>
      <c r="M229" s="77"/>
      <c r="N229" s="72"/>
      <c r="O229" s="79" t="s">
        <v>178</v>
      </c>
      <c r="P229" s="81">
        <v>43660.08472222222</v>
      </c>
      <c r="Q229" s="79" t="s">
        <v>749</v>
      </c>
      <c r="R229" s="79"/>
      <c r="S229" s="79"/>
      <c r="T229" s="79" t="s">
        <v>1048</v>
      </c>
      <c r="U229" s="79"/>
      <c r="V229" s="82" t="s">
        <v>1285</v>
      </c>
      <c r="W229" s="81">
        <v>43660.08472222222</v>
      </c>
      <c r="X229" s="85">
        <v>43660</v>
      </c>
      <c r="Y229" s="87" t="s">
        <v>1625</v>
      </c>
      <c r="Z229" s="82" t="s">
        <v>2143</v>
      </c>
      <c r="AA229" s="79"/>
      <c r="AB229" s="79"/>
      <c r="AC229" s="87" t="s">
        <v>2660</v>
      </c>
      <c r="AD229" s="79"/>
      <c r="AE229" s="79" t="b">
        <v>0</v>
      </c>
      <c r="AF229" s="79">
        <v>0</v>
      </c>
      <c r="AG229" s="87" t="s">
        <v>2991</v>
      </c>
      <c r="AH229" s="79" t="b">
        <v>0</v>
      </c>
      <c r="AI229" s="79" t="s">
        <v>3019</v>
      </c>
      <c r="AJ229" s="79"/>
      <c r="AK229" s="87" t="s">
        <v>2991</v>
      </c>
      <c r="AL229" s="79" t="b">
        <v>0</v>
      </c>
      <c r="AM229" s="79">
        <v>0</v>
      </c>
      <c r="AN229" s="87" t="s">
        <v>2991</v>
      </c>
      <c r="AO229" s="79" t="s">
        <v>3036</v>
      </c>
      <c r="AP229" s="79" t="b">
        <v>0</v>
      </c>
      <c r="AQ229" s="87" t="s">
        <v>2660</v>
      </c>
      <c r="AR229" s="79" t="s">
        <v>178</v>
      </c>
      <c r="AS229" s="79">
        <v>0</v>
      </c>
      <c r="AT229" s="79">
        <v>0</v>
      </c>
      <c r="AU229" s="79"/>
      <c r="AV229" s="79"/>
      <c r="AW229" s="79"/>
      <c r="AX229" s="79"/>
      <c r="AY229" s="79"/>
      <c r="AZ229" s="79"/>
      <c r="BA229" s="79"/>
      <c r="BB229" s="79"/>
      <c r="BC229" s="78" t="str">
        <f>REPLACE(INDEX(GroupVertices[Group],MATCH(Edges[[#This Row],[Vertex 1]],GroupVertices[Vertex],0)),1,1,"")</f>
        <v>107</v>
      </c>
      <c r="BD229" s="78" t="str">
        <f>REPLACE(INDEX(GroupVertices[Group],MATCH(Edges[[#This Row],[Vertex 2]],GroupVertices[Vertex],0)),1,1,"")</f>
        <v>107</v>
      </c>
    </row>
    <row r="230" spans="1:56" ht="15">
      <c r="A230" s="64" t="s">
        <v>352</v>
      </c>
      <c r="B230" s="64" t="s">
        <v>352</v>
      </c>
      <c r="C230" s="65"/>
      <c r="D230" s="66"/>
      <c r="E230" s="67"/>
      <c r="F230" s="68"/>
      <c r="G230" s="65"/>
      <c r="H230" s="69"/>
      <c r="I230" s="70"/>
      <c r="J230" s="70"/>
      <c r="K230" s="34" t="s">
        <v>65</v>
      </c>
      <c r="L230" s="77">
        <v>230</v>
      </c>
      <c r="M230" s="77"/>
      <c r="N230" s="72"/>
      <c r="O230" s="79" t="s">
        <v>178</v>
      </c>
      <c r="P230" s="81">
        <v>43660.095034722224</v>
      </c>
      <c r="Q230" s="79" t="s">
        <v>750</v>
      </c>
      <c r="R230" s="79"/>
      <c r="S230" s="79"/>
      <c r="T230" s="79" t="s">
        <v>1048</v>
      </c>
      <c r="U230" s="79"/>
      <c r="V230" s="82" t="s">
        <v>1285</v>
      </c>
      <c r="W230" s="81">
        <v>43660.095034722224</v>
      </c>
      <c r="X230" s="85">
        <v>43660</v>
      </c>
      <c r="Y230" s="87" t="s">
        <v>1626</v>
      </c>
      <c r="Z230" s="82" t="s">
        <v>2144</v>
      </c>
      <c r="AA230" s="79"/>
      <c r="AB230" s="79"/>
      <c r="AC230" s="87" t="s">
        <v>2661</v>
      </c>
      <c r="AD230" s="79"/>
      <c r="AE230" s="79" t="b">
        <v>0</v>
      </c>
      <c r="AF230" s="79">
        <v>1</v>
      </c>
      <c r="AG230" s="87" t="s">
        <v>2991</v>
      </c>
      <c r="AH230" s="79" t="b">
        <v>0</v>
      </c>
      <c r="AI230" s="79" t="s">
        <v>3019</v>
      </c>
      <c r="AJ230" s="79"/>
      <c r="AK230" s="87" t="s">
        <v>2991</v>
      </c>
      <c r="AL230" s="79" t="b">
        <v>0</v>
      </c>
      <c r="AM230" s="79">
        <v>0</v>
      </c>
      <c r="AN230" s="87" t="s">
        <v>2991</v>
      </c>
      <c r="AO230" s="79" t="s">
        <v>3036</v>
      </c>
      <c r="AP230" s="79" t="b">
        <v>0</v>
      </c>
      <c r="AQ230" s="87" t="s">
        <v>2661</v>
      </c>
      <c r="AR230" s="79" t="s">
        <v>178</v>
      </c>
      <c r="AS230" s="79">
        <v>0</v>
      </c>
      <c r="AT230" s="79">
        <v>0</v>
      </c>
      <c r="AU230" s="79"/>
      <c r="AV230" s="79"/>
      <c r="AW230" s="79"/>
      <c r="AX230" s="79"/>
      <c r="AY230" s="79"/>
      <c r="AZ230" s="79"/>
      <c r="BA230" s="79"/>
      <c r="BB230" s="79"/>
      <c r="BC230" s="78" t="str">
        <f>REPLACE(INDEX(GroupVertices[Group],MATCH(Edges[[#This Row],[Vertex 1]],GroupVertices[Vertex],0)),1,1,"")</f>
        <v>107</v>
      </c>
      <c r="BD230" s="78" t="str">
        <f>REPLACE(INDEX(GroupVertices[Group],MATCH(Edges[[#This Row],[Vertex 2]],GroupVertices[Vertex],0)),1,1,"")</f>
        <v>107</v>
      </c>
    </row>
    <row r="231" spans="1:56" ht="15">
      <c r="A231" s="64" t="s">
        <v>353</v>
      </c>
      <c r="B231" s="64" t="s">
        <v>353</v>
      </c>
      <c r="C231" s="65"/>
      <c r="D231" s="66"/>
      <c r="E231" s="67"/>
      <c r="F231" s="68"/>
      <c r="G231" s="65"/>
      <c r="H231" s="69"/>
      <c r="I231" s="70"/>
      <c r="J231" s="70"/>
      <c r="K231" s="34" t="s">
        <v>65</v>
      </c>
      <c r="L231" s="77">
        <v>231</v>
      </c>
      <c r="M231" s="77"/>
      <c r="N231" s="72"/>
      <c r="O231" s="79" t="s">
        <v>178</v>
      </c>
      <c r="P231" s="81">
        <v>43659.910416666666</v>
      </c>
      <c r="Q231" s="79" t="s">
        <v>751</v>
      </c>
      <c r="R231" s="79"/>
      <c r="S231" s="79"/>
      <c r="T231" s="79" t="s">
        <v>1048</v>
      </c>
      <c r="U231" s="79"/>
      <c r="V231" s="82" t="s">
        <v>1286</v>
      </c>
      <c r="W231" s="81">
        <v>43659.910416666666</v>
      </c>
      <c r="X231" s="85">
        <v>43659</v>
      </c>
      <c r="Y231" s="87" t="s">
        <v>1627</v>
      </c>
      <c r="Z231" s="82" t="s">
        <v>2145</v>
      </c>
      <c r="AA231" s="79"/>
      <c r="AB231" s="79"/>
      <c r="AC231" s="87" t="s">
        <v>2662</v>
      </c>
      <c r="AD231" s="79"/>
      <c r="AE231" s="79" t="b">
        <v>0</v>
      </c>
      <c r="AF231" s="79">
        <v>0</v>
      </c>
      <c r="AG231" s="87" t="s">
        <v>2991</v>
      </c>
      <c r="AH231" s="79" t="b">
        <v>0</v>
      </c>
      <c r="AI231" s="79" t="s">
        <v>3019</v>
      </c>
      <c r="AJ231" s="79"/>
      <c r="AK231" s="87" t="s">
        <v>2991</v>
      </c>
      <c r="AL231" s="79" t="b">
        <v>0</v>
      </c>
      <c r="AM231" s="79">
        <v>0</v>
      </c>
      <c r="AN231" s="87" t="s">
        <v>2991</v>
      </c>
      <c r="AO231" s="79" t="s">
        <v>3036</v>
      </c>
      <c r="AP231" s="79" t="b">
        <v>0</v>
      </c>
      <c r="AQ231" s="87" t="s">
        <v>2662</v>
      </c>
      <c r="AR231" s="79" t="s">
        <v>178</v>
      </c>
      <c r="AS231" s="79">
        <v>0</v>
      </c>
      <c r="AT231" s="79">
        <v>0</v>
      </c>
      <c r="AU231" s="79"/>
      <c r="AV231" s="79"/>
      <c r="AW231" s="79"/>
      <c r="AX231" s="79"/>
      <c r="AY231" s="79"/>
      <c r="AZ231" s="79"/>
      <c r="BA231" s="79"/>
      <c r="BB231" s="79"/>
      <c r="BC231" s="78" t="str">
        <f>REPLACE(INDEX(GroupVertices[Group],MATCH(Edges[[#This Row],[Vertex 1]],GroupVertices[Vertex],0)),1,1,"")</f>
        <v>108</v>
      </c>
      <c r="BD231" s="78" t="str">
        <f>REPLACE(INDEX(GroupVertices[Group],MATCH(Edges[[#This Row],[Vertex 2]],GroupVertices[Vertex],0)),1,1,"")</f>
        <v>108</v>
      </c>
    </row>
    <row r="232" spans="1:56" ht="15">
      <c r="A232" s="64" t="s">
        <v>353</v>
      </c>
      <c r="B232" s="64" t="s">
        <v>353</v>
      </c>
      <c r="C232" s="65"/>
      <c r="D232" s="66"/>
      <c r="E232" s="67"/>
      <c r="F232" s="68"/>
      <c r="G232" s="65"/>
      <c r="H232" s="69"/>
      <c r="I232" s="70"/>
      <c r="J232" s="70"/>
      <c r="K232" s="34" t="s">
        <v>65</v>
      </c>
      <c r="L232" s="77">
        <v>232</v>
      </c>
      <c r="M232" s="77"/>
      <c r="N232" s="72"/>
      <c r="O232" s="79" t="s">
        <v>178</v>
      </c>
      <c r="P232" s="81">
        <v>43659.97001157407</v>
      </c>
      <c r="Q232" s="79" t="s">
        <v>752</v>
      </c>
      <c r="R232" s="79"/>
      <c r="S232" s="79"/>
      <c r="T232" s="79" t="s">
        <v>1048</v>
      </c>
      <c r="U232" s="82" t="s">
        <v>1140</v>
      </c>
      <c r="V232" s="82" t="s">
        <v>1140</v>
      </c>
      <c r="W232" s="81">
        <v>43659.97001157407</v>
      </c>
      <c r="X232" s="85">
        <v>43659</v>
      </c>
      <c r="Y232" s="87" t="s">
        <v>1628</v>
      </c>
      <c r="Z232" s="82" t="s">
        <v>2146</v>
      </c>
      <c r="AA232" s="79"/>
      <c r="AB232" s="79"/>
      <c r="AC232" s="87" t="s">
        <v>2663</v>
      </c>
      <c r="AD232" s="79"/>
      <c r="AE232" s="79" t="b">
        <v>0</v>
      </c>
      <c r="AF232" s="79">
        <v>0</v>
      </c>
      <c r="AG232" s="87" t="s">
        <v>2991</v>
      </c>
      <c r="AH232" s="79" t="b">
        <v>0</v>
      </c>
      <c r="AI232" s="79" t="s">
        <v>3019</v>
      </c>
      <c r="AJ232" s="79"/>
      <c r="AK232" s="87" t="s">
        <v>2991</v>
      </c>
      <c r="AL232" s="79" t="b">
        <v>0</v>
      </c>
      <c r="AM232" s="79">
        <v>0</v>
      </c>
      <c r="AN232" s="87" t="s">
        <v>2991</v>
      </c>
      <c r="AO232" s="79" t="s">
        <v>3036</v>
      </c>
      <c r="AP232" s="79" t="b">
        <v>0</v>
      </c>
      <c r="AQ232" s="87" t="s">
        <v>2663</v>
      </c>
      <c r="AR232" s="79" t="s">
        <v>178</v>
      </c>
      <c r="AS232" s="79">
        <v>0</v>
      </c>
      <c r="AT232" s="79">
        <v>0</v>
      </c>
      <c r="AU232" s="79"/>
      <c r="AV232" s="79"/>
      <c r="AW232" s="79"/>
      <c r="AX232" s="79"/>
      <c r="AY232" s="79"/>
      <c r="AZ232" s="79"/>
      <c r="BA232" s="79"/>
      <c r="BB232" s="79"/>
      <c r="BC232" s="78" t="str">
        <f>REPLACE(INDEX(GroupVertices[Group],MATCH(Edges[[#This Row],[Vertex 1]],GroupVertices[Vertex],0)),1,1,"")</f>
        <v>108</v>
      </c>
      <c r="BD232" s="78" t="str">
        <f>REPLACE(INDEX(GroupVertices[Group],MATCH(Edges[[#This Row],[Vertex 2]],GroupVertices[Vertex],0)),1,1,"")</f>
        <v>108</v>
      </c>
    </row>
    <row r="233" spans="1:56" ht="15">
      <c r="A233" s="64" t="s">
        <v>353</v>
      </c>
      <c r="B233" s="64" t="s">
        <v>353</v>
      </c>
      <c r="C233" s="65"/>
      <c r="D233" s="66"/>
      <c r="E233" s="67"/>
      <c r="F233" s="68"/>
      <c r="G233" s="65"/>
      <c r="H233" s="69"/>
      <c r="I233" s="70"/>
      <c r="J233" s="70"/>
      <c r="K233" s="34" t="s">
        <v>65</v>
      </c>
      <c r="L233" s="77">
        <v>233</v>
      </c>
      <c r="M233" s="77"/>
      <c r="N233" s="72"/>
      <c r="O233" s="79" t="s">
        <v>178</v>
      </c>
      <c r="P233" s="81">
        <v>43660.09755787037</v>
      </c>
      <c r="Q233" s="79" t="s">
        <v>753</v>
      </c>
      <c r="R233" s="79"/>
      <c r="S233" s="79"/>
      <c r="T233" s="79" t="s">
        <v>1048</v>
      </c>
      <c r="U233" s="82" t="s">
        <v>1141</v>
      </c>
      <c r="V233" s="82" t="s">
        <v>1141</v>
      </c>
      <c r="W233" s="81">
        <v>43660.09755787037</v>
      </c>
      <c r="X233" s="85">
        <v>43660</v>
      </c>
      <c r="Y233" s="87" t="s">
        <v>1629</v>
      </c>
      <c r="Z233" s="82" t="s">
        <v>2147</v>
      </c>
      <c r="AA233" s="79"/>
      <c r="AB233" s="79"/>
      <c r="AC233" s="87" t="s">
        <v>2664</v>
      </c>
      <c r="AD233" s="79"/>
      <c r="AE233" s="79" t="b">
        <v>0</v>
      </c>
      <c r="AF233" s="79">
        <v>1</v>
      </c>
      <c r="AG233" s="87" t="s">
        <v>2991</v>
      </c>
      <c r="AH233" s="79" t="b">
        <v>0</v>
      </c>
      <c r="AI233" s="79" t="s">
        <v>3024</v>
      </c>
      <c r="AJ233" s="79"/>
      <c r="AK233" s="87" t="s">
        <v>2991</v>
      </c>
      <c r="AL233" s="79" t="b">
        <v>0</v>
      </c>
      <c r="AM233" s="79">
        <v>0</v>
      </c>
      <c r="AN233" s="87" t="s">
        <v>2991</v>
      </c>
      <c r="AO233" s="79" t="s">
        <v>3036</v>
      </c>
      <c r="AP233" s="79" t="b">
        <v>0</v>
      </c>
      <c r="AQ233" s="87" t="s">
        <v>2664</v>
      </c>
      <c r="AR233" s="79" t="s">
        <v>178</v>
      </c>
      <c r="AS233" s="79">
        <v>0</v>
      </c>
      <c r="AT233" s="79">
        <v>0</v>
      </c>
      <c r="AU233" s="79"/>
      <c r="AV233" s="79"/>
      <c r="AW233" s="79"/>
      <c r="AX233" s="79"/>
      <c r="AY233" s="79"/>
      <c r="AZ233" s="79"/>
      <c r="BA233" s="79"/>
      <c r="BB233" s="79"/>
      <c r="BC233" s="78" t="str">
        <f>REPLACE(INDEX(GroupVertices[Group],MATCH(Edges[[#This Row],[Vertex 1]],GroupVertices[Vertex],0)),1,1,"")</f>
        <v>108</v>
      </c>
      <c r="BD233" s="78" t="str">
        <f>REPLACE(INDEX(GroupVertices[Group],MATCH(Edges[[#This Row],[Vertex 2]],GroupVertices[Vertex],0)),1,1,"")</f>
        <v>108</v>
      </c>
    </row>
    <row r="234" spans="1:56" ht="15">
      <c r="A234" s="64" t="s">
        <v>354</v>
      </c>
      <c r="B234" s="64" t="s">
        <v>355</v>
      </c>
      <c r="C234" s="65"/>
      <c r="D234" s="66"/>
      <c r="E234" s="67"/>
      <c r="F234" s="68"/>
      <c r="G234" s="65"/>
      <c r="H234" s="69"/>
      <c r="I234" s="70"/>
      <c r="J234" s="70"/>
      <c r="K234" s="34" t="s">
        <v>66</v>
      </c>
      <c r="L234" s="77">
        <v>234</v>
      </c>
      <c r="M234" s="77"/>
      <c r="N234" s="72"/>
      <c r="O234" s="79" t="s">
        <v>562</v>
      </c>
      <c r="P234" s="81">
        <v>43659.837164351855</v>
      </c>
      <c r="Q234" s="79" t="s">
        <v>754</v>
      </c>
      <c r="R234" s="82" t="s">
        <v>1019</v>
      </c>
      <c r="S234" s="79" t="s">
        <v>1043</v>
      </c>
      <c r="T234" s="79" t="s">
        <v>1048</v>
      </c>
      <c r="U234" s="79"/>
      <c r="V234" s="82" t="s">
        <v>1287</v>
      </c>
      <c r="W234" s="81">
        <v>43659.837164351855</v>
      </c>
      <c r="X234" s="85">
        <v>43659</v>
      </c>
      <c r="Y234" s="87" t="s">
        <v>1630</v>
      </c>
      <c r="Z234" s="82" t="s">
        <v>2148</v>
      </c>
      <c r="AA234" s="79"/>
      <c r="AB234" s="79"/>
      <c r="AC234" s="87" t="s">
        <v>2665</v>
      </c>
      <c r="AD234" s="79"/>
      <c r="AE234" s="79" t="b">
        <v>0</v>
      </c>
      <c r="AF234" s="79">
        <v>0</v>
      </c>
      <c r="AG234" s="87" t="s">
        <v>2991</v>
      </c>
      <c r="AH234" s="79" t="b">
        <v>0</v>
      </c>
      <c r="AI234" s="79" t="s">
        <v>3020</v>
      </c>
      <c r="AJ234" s="79"/>
      <c r="AK234" s="87" t="s">
        <v>2991</v>
      </c>
      <c r="AL234" s="79" t="b">
        <v>0</v>
      </c>
      <c r="AM234" s="79">
        <v>19</v>
      </c>
      <c r="AN234" s="87" t="s">
        <v>2666</v>
      </c>
      <c r="AO234" s="79" t="s">
        <v>3036</v>
      </c>
      <c r="AP234" s="79" t="b">
        <v>0</v>
      </c>
      <c r="AQ234" s="87" t="s">
        <v>2666</v>
      </c>
      <c r="AR234" s="79" t="s">
        <v>178</v>
      </c>
      <c r="AS234" s="79">
        <v>0</v>
      </c>
      <c r="AT234" s="79">
        <v>0</v>
      </c>
      <c r="AU234" s="79"/>
      <c r="AV234" s="79"/>
      <c r="AW234" s="79"/>
      <c r="AX234" s="79"/>
      <c r="AY234" s="79"/>
      <c r="AZ234" s="79"/>
      <c r="BA234" s="79"/>
      <c r="BB234" s="79"/>
      <c r="BC234" s="78" t="str">
        <f>REPLACE(INDEX(GroupVertices[Group],MATCH(Edges[[#This Row],[Vertex 1]],GroupVertices[Vertex],0)),1,1,"")</f>
        <v>33</v>
      </c>
      <c r="BD234" s="78" t="str">
        <f>REPLACE(INDEX(GroupVertices[Group],MATCH(Edges[[#This Row],[Vertex 2]],GroupVertices[Vertex],0)),1,1,"")</f>
        <v>33</v>
      </c>
    </row>
    <row r="235" spans="1:56" ht="15">
      <c r="A235" s="64" t="s">
        <v>355</v>
      </c>
      <c r="B235" s="64" t="s">
        <v>354</v>
      </c>
      <c r="C235" s="65"/>
      <c r="D235" s="66"/>
      <c r="E235" s="67"/>
      <c r="F235" s="68"/>
      <c r="G235" s="65"/>
      <c r="H235" s="69"/>
      <c r="I235" s="70"/>
      <c r="J235" s="70"/>
      <c r="K235" s="34" t="s">
        <v>66</v>
      </c>
      <c r="L235" s="77">
        <v>235</v>
      </c>
      <c r="M235" s="77"/>
      <c r="N235" s="72"/>
      <c r="O235" s="79" t="s">
        <v>561</v>
      </c>
      <c r="P235" s="81">
        <v>43120.47949074074</v>
      </c>
      <c r="Q235" s="79" t="s">
        <v>754</v>
      </c>
      <c r="R235" s="82" t="s">
        <v>1019</v>
      </c>
      <c r="S235" s="79" t="s">
        <v>1043</v>
      </c>
      <c r="T235" s="79" t="s">
        <v>1048</v>
      </c>
      <c r="U235" s="79"/>
      <c r="V235" s="82" t="s">
        <v>1288</v>
      </c>
      <c r="W235" s="81">
        <v>43120.47949074074</v>
      </c>
      <c r="X235" s="85">
        <v>43120</v>
      </c>
      <c r="Y235" s="87" t="s">
        <v>1631</v>
      </c>
      <c r="Z235" s="82" t="s">
        <v>2149</v>
      </c>
      <c r="AA235" s="79"/>
      <c r="AB235" s="79"/>
      <c r="AC235" s="87" t="s">
        <v>2666</v>
      </c>
      <c r="AD235" s="79"/>
      <c r="AE235" s="79" t="b">
        <v>0</v>
      </c>
      <c r="AF235" s="79">
        <v>18</v>
      </c>
      <c r="AG235" s="87" t="s">
        <v>2991</v>
      </c>
      <c r="AH235" s="79" t="b">
        <v>0</v>
      </c>
      <c r="AI235" s="79" t="s">
        <v>3020</v>
      </c>
      <c r="AJ235" s="79"/>
      <c r="AK235" s="87" t="s">
        <v>2991</v>
      </c>
      <c r="AL235" s="79" t="b">
        <v>0</v>
      </c>
      <c r="AM235" s="79">
        <v>19</v>
      </c>
      <c r="AN235" s="87" t="s">
        <v>2991</v>
      </c>
      <c r="AO235" s="79" t="s">
        <v>3037</v>
      </c>
      <c r="AP235" s="79" t="b">
        <v>0</v>
      </c>
      <c r="AQ235" s="87" t="s">
        <v>2666</v>
      </c>
      <c r="AR235" s="79" t="s">
        <v>562</v>
      </c>
      <c r="AS235" s="79">
        <v>0</v>
      </c>
      <c r="AT235" s="79">
        <v>0</v>
      </c>
      <c r="AU235" s="79" t="s">
        <v>3057</v>
      </c>
      <c r="AV235" s="79" t="s">
        <v>3071</v>
      </c>
      <c r="AW235" s="79" t="s">
        <v>3076</v>
      </c>
      <c r="AX235" s="79" t="s">
        <v>3086</v>
      </c>
      <c r="AY235" s="79" t="s">
        <v>3105</v>
      </c>
      <c r="AZ235" s="79" t="s">
        <v>3124</v>
      </c>
      <c r="BA235" s="79" t="s">
        <v>3136</v>
      </c>
      <c r="BB235" s="82" t="s">
        <v>3145</v>
      </c>
      <c r="BC235" s="78" t="str">
        <f>REPLACE(INDEX(GroupVertices[Group],MATCH(Edges[[#This Row],[Vertex 1]],GroupVertices[Vertex],0)),1,1,"")</f>
        <v>33</v>
      </c>
      <c r="BD235" s="78" t="str">
        <f>REPLACE(INDEX(GroupVertices[Group],MATCH(Edges[[#This Row],[Vertex 2]],GroupVertices[Vertex],0)),1,1,"")</f>
        <v>33</v>
      </c>
    </row>
    <row r="236" spans="1:56" ht="15">
      <c r="A236" s="64" t="s">
        <v>355</v>
      </c>
      <c r="B236" s="64" t="s">
        <v>354</v>
      </c>
      <c r="C236" s="65"/>
      <c r="D236" s="66"/>
      <c r="E236" s="67"/>
      <c r="F236" s="68"/>
      <c r="G236" s="65"/>
      <c r="H236" s="69"/>
      <c r="I236" s="70"/>
      <c r="J236" s="70"/>
      <c r="K236" s="34" t="s">
        <v>66</v>
      </c>
      <c r="L236" s="77">
        <v>236</v>
      </c>
      <c r="M236" s="77"/>
      <c r="N236" s="72"/>
      <c r="O236" s="79" t="s">
        <v>561</v>
      </c>
      <c r="P236" s="81">
        <v>43660.10221064815</v>
      </c>
      <c r="Q236" s="79" t="s">
        <v>754</v>
      </c>
      <c r="R236" s="82" t="s">
        <v>1019</v>
      </c>
      <c r="S236" s="79" t="s">
        <v>1043</v>
      </c>
      <c r="T236" s="79" t="s">
        <v>1048</v>
      </c>
      <c r="U236" s="79"/>
      <c r="V236" s="82" t="s">
        <v>1288</v>
      </c>
      <c r="W236" s="81">
        <v>43660.10221064815</v>
      </c>
      <c r="X236" s="85">
        <v>43660</v>
      </c>
      <c r="Y236" s="87" t="s">
        <v>1632</v>
      </c>
      <c r="Z236" s="82" t="s">
        <v>2150</v>
      </c>
      <c r="AA236" s="79"/>
      <c r="AB236" s="79"/>
      <c r="AC236" s="87" t="s">
        <v>2667</v>
      </c>
      <c r="AD236" s="79"/>
      <c r="AE236" s="79" t="b">
        <v>0</v>
      </c>
      <c r="AF236" s="79">
        <v>0</v>
      </c>
      <c r="AG236" s="87" t="s">
        <v>2991</v>
      </c>
      <c r="AH236" s="79" t="b">
        <v>0</v>
      </c>
      <c r="AI236" s="79" t="s">
        <v>3020</v>
      </c>
      <c r="AJ236" s="79"/>
      <c r="AK236" s="87" t="s">
        <v>2991</v>
      </c>
      <c r="AL236" s="79" t="b">
        <v>0</v>
      </c>
      <c r="AM236" s="79">
        <v>19</v>
      </c>
      <c r="AN236" s="87" t="s">
        <v>2666</v>
      </c>
      <c r="AO236" s="79" t="s">
        <v>3037</v>
      </c>
      <c r="AP236" s="79" t="b">
        <v>0</v>
      </c>
      <c r="AQ236" s="87" t="s">
        <v>2666</v>
      </c>
      <c r="AR236" s="79" t="s">
        <v>178</v>
      </c>
      <c r="AS236" s="79">
        <v>0</v>
      </c>
      <c r="AT236" s="79">
        <v>0</v>
      </c>
      <c r="AU236" s="79"/>
      <c r="AV236" s="79"/>
      <c r="AW236" s="79"/>
      <c r="AX236" s="79"/>
      <c r="AY236" s="79"/>
      <c r="AZ236" s="79"/>
      <c r="BA236" s="79"/>
      <c r="BB236" s="79"/>
      <c r="BC236" s="78" t="str">
        <f>REPLACE(INDEX(GroupVertices[Group],MATCH(Edges[[#This Row],[Vertex 1]],GroupVertices[Vertex],0)),1,1,"")</f>
        <v>33</v>
      </c>
      <c r="BD236" s="78" t="str">
        <f>REPLACE(INDEX(GroupVertices[Group],MATCH(Edges[[#This Row],[Vertex 2]],GroupVertices[Vertex],0)),1,1,"")</f>
        <v>33</v>
      </c>
    </row>
    <row r="237" spans="1:56" ht="15">
      <c r="A237" s="64" t="s">
        <v>355</v>
      </c>
      <c r="B237" s="64" t="s">
        <v>355</v>
      </c>
      <c r="C237" s="65"/>
      <c r="D237" s="66"/>
      <c r="E237" s="67"/>
      <c r="F237" s="68"/>
      <c r="G237" s="65"/>
      <c r="H237" s="69"/>
      <c r="I237" s="70"/>
      <c r="J237" s="70"/>
      <c r="K237" s="34" t="s">
        <v>65</v>
      </c>
      <c r="L237" s="77">
        <v>237</v>
      </c>
      <c r="M237" s="77"/>
      <c r="N237" s="72"/>
      <c r="O237" s="79" t="s">
        <v>562</v>
      </c>
      <c r="P237" s="81">
        <v>43660.10221064815</v>
      </c>
      <c r="Q237" s="79" t="s">
        <v>754</v>
      </c>
      <c r="R237" s="82" t="s">
        <v>1019</v>
      </c>
      <c r="S237" s="79" t="s">
        <v>1043</v>
      </c>
      <c r="T237" s="79" t="s">
        <v>1048</v>
      </c>
      <c r="U237" s="79"/>
      <c r="V237" s="82" t="s">
        <v>1288</v>
      </c>
      <c r="W237" s="81">
        <v>43660.10221064815</v>
      </c>
      <c r="X237" s="85">
        <v>43660</v>
      </c>
      <c r="Y237" s="87" t="s">
        <v>1632</v>
      </c>
      <c r="Z237" s="82" t="s">
        <v>2150</v>
      </c>
      <c r="AA237" s="79"/>
      <c r="AB237" s="79"/>
      <c r="AC237" s="87" t="s">
        <v>2667</v>
      </c>
      <c r="AD237" s="79"/>
      <c r="AE237" s="79" t="b">
        <v>0</v>
      </c>
      <c r="AF237" s="79">
        <v>0</v>
      </c>
      <c r="AG237" s="87" t="s">
        <v>2991</v>
      </c>
      <c r="AH237" s="79" t="b">
        <v>0</v>
      </c>
      <c r="AI237" s="79" t="s">
        <v>3020</v>
      </c>
      <c r="AJ237" s="79"/>
      <c r="AK237" s="87" t="s">
        <v>2991</v>
      </c>
      <c r="AL237" s="79" t="b">
        <v>0</v>
      </c>
      <c r="AM237" s="79">
        <v>19</v>
      </c>
      <c r="AN237" s="87" t="s">
        <v>2666</v>
      </c>
      <c r="AO237" s="79" t="s">
        <v>3037</v>
      </c>
      <c r="AP237" s="79" t="b">
        <v>0</v>
      </c>
      <c r="AQ237" s="87" t="s">
        <v>2666</v>
      </c>
      <c r="AR237" s="79" t="s">
        <v>178</v>
      </c>
      <c r="AS237" s="79">
        <v>0</v>
      </c>
      <c r="AT237" s="79">
        <v>0</v>
      </c>
      <c r="AU237" s="79"/>
      <c r="AV237" s="79"/>
      <c r="AW237" s="79"/>
      <c r="AX237" s="79"/>
      <c r="AY237" s="79"/>
      <c r="AZ237" s="79"/>
      <c r="BA237" s="79"/>
      <c r="BB237" s="79"/>
      <c r="BC237" s="78" t="str">
        <f>REPLACE(INDEX(GroupVertices[Group],MATCH(Edges[[#This Row],[Vertex 1]],GroupVertices[Vertex],0)),1,1,"")</f>
        <v>33</v>
      </c>
      <c r="BD237" s="78" t="str">
        <f>REPLACE(INDEX(GroupVertices[Group],MATCH(Edges[[#This Row],[Vertex 2]],GroupVertices[Vertex],0)),1,1,"")</f>
        <v>33</v>
      </c>
    </row>
    <row r="238" spans="1:56" ht="15">
      <c r="A238" s="64" t="s">
        <v>356</v>
      </c>
      <c r="B238" s="64" t="s">
        <v>356</v>
      </c>
      <c r="C238" s="65"/>
      <c r="D238" s="66"/>
      <c r="E238" s="67"/>
      <c r="F238" s="68"/>
      <c r="G238" s="65"/>
      <c r="H238" s="69"/>
      <c r="I238" s="70"/>
      <c r="J238" s="70"/>
      <c r="K238" s="34" t="s">
        <v>65</v>
      </c>
      <c r="L238" s="77">
        <v>238</v>
      </c>
      <c r="M238" s="77"/>
      <c r="N238" s="72"/>
      <c r="O238" s="79" t="s">
        <v>178</v>
      </c>
      <c r="P238" s="81">
        <v>43660.12362268518</v>
      </c>
      <c r="Q238" s="79" t="s">
        <v>755</v>
      </c>
      <c r="R238" s="82" t="s">
        <v>1020</v>
      </c>
      <c r="S238" s="79" t="s">
        <v>1037</v>
      </c>
      <c r="T238" s="79" t="s">
        <v>1084</v>
      </c>
      <c r="U238" s="79"/>
      <c r="V238" s="82" t="s">
        <v>1289</v>
      </c>
      <c r="W238" s="81">
        <v>43660.12362268518</v>
      </c>
      <c r="X238" s="85">
        <v>43660</v>
      </c>
      <c r="Y238" s="87" t="s">
        <v>1633</v>
      </c>
      <c r="Z238" s="82" t="s">
        <v>2151</v>
      </c>
      <c r="AA238" s="79"/>
      <c r="AB238" s="79"/>
      <c r="AC238" s="87" t="s">
        <v>2668</v>
      </c>
      <c r="AD238" s="79"/>
      <c r="AE238" s="79" t="b">
        <v>0</v>
      </c>
      <c r="AF238" s="79">
        <v>1</v>
      </c>
      <c r="AG238" s="87" t="s">
        <v>2991</v>
      </c>
      <c r="AH238" s="79" t="b">
        <v>1</v>
      </c>
      <c r="AI238" s="79" t="s">
        <v>3020</v>
      </c>
      <c r="AJ238" s="79"/>
      <c r="AK238" s="87" t="s">
        <v>3033</v>
      </c>
      <c r="AL238" s="79" t="b">
        <v>0</v>
      </c>
      <c r="AM238" s="79">
        <v>0</v>
      </c>
      <c r="AN238" s="87" t="s">
        <v>2991</v>
      </c>
      <c r="AO238" s="79" t="s">
        <v>3038</v>
      </c>
      <c r="AP238" s="79" t="b">
        <v>0</v>
      </c>
      <c r="AQ238" s="87" t="s">
        <v>2668</v>
      </c>
      <c r="AR238" s="79" t="s">
        <v>178</v>
      </c>
      <c r="AS238" s="79">
        <v>0</v>
      </c>
      <c r="AT238" s="79">
        <v>0</v>
      </c>
      <c r="AU238" s="79"/>
      <c r="AV238" s="79"/>
      <c r="AW238" s="79"/>
      <c r="AX238" s="79"/>
      <c r="AY238" s="79"/>
      <c r="AZ238" s="79"/>
      <c r="BA238" s="79"/>
      <c r="BB238" s="79"/>
      <c r="BC238" s="78" t="str">
        <f>REPLACE(INDEX(GroupVertices[Group],MATCH(Edges[[#This Row],[Vertex 1]],GroupVertices[Vertex],0)),1,1,"")</f>
        <v>109</v>
      </c>
      <c r="BD238" s="78" t="str">
        <f>REPLACE(INDEX(GroupVertices[Group],MATCH(Edges[[#This Row],[Vertex 2]],GroupVertices[Vertex],0)),1,1,"")</f>
        <v>109</v>
      </c>
    </row>
    <row r="239" spans="1:56" ht="15">
      <c r="A239" s="64" t="s">
        <v>357</v>
      </c>
      <c r="B239" s="64" t="s">
        <v>471</v>
      </c>
      <c r="C239" s="65"/>
      <c r="D239" s="66"/>
      <c r="E239" s="67"/>
      <c r="F239" s="68"/>
      <c r="G239" s="65"/>
      <c r="H239" s="69"/>
      <c r="I239" s="70"/>
      <c r="J239" s="70"/>
      <c r="K239" s="34" t="s">
        <v>65</v>
      </c>
      <c r="L239" s="77">
        <v>239</v>
      </c>
      <c r="M239" s="77"/>
      <c r="N239" s="72"/>
      <c r="O239" s="79" t="s">
        <v>562</v>
      </c>
      <c r="P239" s="81">
        <v>43660.12488425926</v>
      </c>
      <c r="Q239" s="79" t="s">
        <v>651</v>
      </c>
      <c r="R239" s="79"/>
      <c r="S239" s="79"/>
      <c r="T239" s="79" t="s">
        <v>1048</v>
      </c>
      <c r="U239" s="79"/>
      <c r="V239" s="82" t="s">
        <v>1290</v>
      </c>
      <c r="W239" s="81">
        <v>43660.12488425926</v>
      </c>
      <c r="X239" s="85">
        <v>43660</v>
      </c>
      <c r="Y239" s="87" t="s">
        <v>1634</v>
      </c>
      <c r="Z239" s="82" t="s">
        <v>2152</v>
      </c>
      <c r="AA239" s="79"/>
      <c r="AB239" s="79"/>
      <c r="AC239" s="87" t="s">
        <v>2669</v>
      </c>
      <c r="AD239" s="79"/>
      <c r="AE239" s="79" t="b">
        <v>0</v>
      </c>
      <c r="AF239" s="79">
        <v>0</v>
      </c>
      <c r="AG239" s="87" t="s">
        <v>2991</v>
      </c>
      <c r="AH239" s="79" t="b">
        <v>0</v>
      </c>
      <c r="AI239" s="79" t="s">
        <v>3019</v>
      </c>
      <c r="AJ239" s="79"/>
      <c r="AK239" s="87" t="s">
        <v>2991</v>
      </c>
      <c r="AL239" s="79" t="b">
        <v>0</v>
      </c>
      <c r="AM239" s="79">
        <v>9</v>
      </c>
      <c r="AN239" s="87" t="s">
        <v>2869</v>
      </c>
      <c r="AO239" s="79" t="s">
        <v>3036</v>
      </c>
      <c r="AP239" s="79" t="b">
        <v>0</v>
      </c>
      <c r="AQ239" s="87" t="s">
        <v>2869</v>
      </c>
      <c r="AR239" s="79" t="s">
        <v>178</v>
      </c>
      <c r="AS239" s="79">
        <v>0</v>
      </c>
      <c r="AT239" s="79">
        <v>0</v>
      </c>
      <c r="AU239" s="79"/>
      <c r="AV239" s="79"/>
      <c r="AW239" s="79"/>
      <c r="AX239" s="79"/>
      <c r="AY239" s="79"/>
      <c r="AZ239" s="79"/>
      <c r="BA239" s="79"/>
      <c r="BB239" s="79"/>
      <c r="BC239" s="78" t="str">
        <f>REPLACE(INDEX(GroupVertices[Group],MATCH(Edges[[#This Row],[Vertex 1]],GroupVertices[Vertex],0)),1,1,"")</f>
        <v>8</v>
      </c>
      <c r="BD239" s="78" t="str">
        <f>REPLACE(INDEX(GroupVertices[Group],MATCH(Edges[[#This Row],[Vertex 2]],GroupVertices[Vertex],0)),1,1,"")</f>
        <v>8</v>
      </c>
    </row>
    <row r="240" spans="1:56" ht="15">
      <c r="A240" s="64" t="s">
        <v>358</v>
      </c>
      <c r="B240" s="64" t="s">
        <v>513</v>
      </c>
      <c r="C240" s="65"/>
      <c r="D240" s="66"/>
      <c r="E240" s="67"/>
      <c r="F240" s="68"/>
      <c r="G240" s="65"/>
      <c r="H240" s="69"/>
      <c r="I240" s="70"/>
      <c r="J240" s="70"/>
      <c r="K240" s="34" t="s">
        <v>65</v>
      </c>
      <c r="L240" s="77">
        <v>240</v>
      </c>
      <c r="M240" s="77"/>
      <c r="N240" s="72"/>
      <c r="O240" s="79" t="s">
        <v>562</v>
      </c>
      <c r="P240" s="81">
        <v>43660.030381944445</v>
      </c>
      <c r="Q240" s="79" t="s">
        <v>756</v>
      </c>
      <c r="R240" s="79"/>
      <c r="S240" s="79"/>
      <c r="T240" s="79" t="s">
        <v>1048</v>
      </c>
      <c r="U240" s="79"/>
      <c r="V240" s="82" t="s">
        <v>1291</v>
      </c>
      <c r="W240" s="81">
        <v>43660.030381944445</v>
      </c>
      <c r="X240" s="85">
        <v>43660</v>
      </c>
      <c r="Y240" s="87" t="s">
        <v>1635</v>
      </c>
      <c r="Z240" s="82" t="s">
        <v>2153</v>
      </c>
      <c r="AA240" s="79"/>
      <c r="AB240" s="79"/>
      <c r="AC240" s="87" t="s">
        <v>2670</v>
      </c>
      <c r="AD240" s="79"/>
      <c r="AE240" s="79" t="b">
        <v>0</v>
      </c>
      <c r="AF240" s="79">
        <v>0</v>
      </c>
      <c r="AG240" s="87" t="s">
        <v>2991</v>
      </c>
      <c r="AH240" s="79" t="b">
        <v>1</v>
      </c>
      <c r="AI240" s="79" t="s">
        <v>3019</v>
      </c>
      <c r="AJ240" s="79"/>
      <c r="AK240" s="87" t="s">
        <v>3034</v>
      </c>
      <c r="AL240" s="79" t="b">
        <v>0</v>
      </c>
      <c r="AM240" s="79">
        <v>1</v>
      </c>
      <c r="AN240" s="87" t="s">
        <v>2964</v>
      </c>
      <c r="AO240" s="79" t="s">
        <v>3036</v>
      </c>
      <c r="AP240" s="79" t="b">
        <v>0</v>
      </c>
      <c r="AQ240" s="87" t="s">
        <v>2964</v>
      </c>
      <c r="AR240" s="79" t="s">
        <v>178</v>
      </c>
      <c r="AS240" s="79">
        <v>0</v>
      </c>
      <c r="AT240" s="79">
        <v>0</v>
      </c>
      <c r="AU240" s="79"/>
      <c r="AV240" s="79"/>
      <c r="AW240" s="79"/>
      <c r="AX240" s="79"/>
      <c r="AY240" s="79"/>
      <c r="AZ240" s="79"/>
      <c r="BA240" s="79"/>
      <c r="BB240" s="79"/>
      <c r="BC240" s="78" t="str">
        <f>REPLACE(INDEX(GroupVertices[Group],MATCH(Edges[[#This Row],[Vertex 1]],GroupVertices[Vertex],0)),1,1,"")</f>
        <v>11</v>
      </c>
      <c r="BD240" s="78" t="str">
        <f>REPLACE(INDEX(GroupVertices[Group],MATCH(Edges[[#This Row],[Vertex 2]],GroupVertices[Vertex],0)),1,1,"")</f>
        <v>11</v>
      </c>
    </row>
    <row r="241" spans="1:56" ht="15">
      <c r="A241" s="64" t="s">
        <v>359</v>
      </c>
      <c r="B241" s="64" t="s">
        <v>358</v>
      </c>
      <c r="C241" s="65"/>
      <c r="D241" s="66"/>
      <c r="E241" s="67"/>
      <c r="F241" s="68"/>
      <c r="G241" s="65"/>
      <c r="H241" s="69"/>
      <c r="I241" s="70"/>
      <c r="J241" s="70"/>
      <c r="K241" s="34" t="s">
        <v>65</v>
      </c>
      <c r="L241" s="77">
        <v>241</v>
      </c>
      <c r="M241" s="77"/>
      <c r="N241" s="72"/>
      <c r="O241" s="79" t="s">
        <v>560</v>
      </c>
      <c r="P241" s="81">
        <v>43660.12766203703</v>
      </c>
      <c r="Q241" s="79" t="s">
        <v>757</v>
      </c>
      <c r="R241" s="79"/>
      <c r="S241" s="79"/>
      <c r="T241" s="79" t="s">
        <v>1048</v>
      </c>
      <c r="U241" s="79"/>
      <c r="V241" s="82" t="s">
        <v>1292</v>
      </c>
      <c r="W241" s="81">
        <v>43660.12766203703</v>
      </c>
      <c r="X241" s="85">
        <v>43660</v>
      </c>
      <c r="Y241" s="87" t="s">
        <v>1636</v>
      </c>
      <c r="Z241" s="82" t="s">
        <v>2154</v>
      </c>
      <c r="AA241" s="79"/>
      <c r="AB241" s="79"/>
      <c r="AC241" s="87" t="s">
        <v>2671</v>
      </c>
      <c r="AD241" s="87" t="s">
        <v>2983</v>
      </c>
      <c r="AE241" s="79" t="b">
        <v>0</v>
      </c>
      <c r="AF241" s="79">
        <v>3</v>
      </c>
      <c r="AG241" s="87" t="s">
        <v>2994</v>
      </c>
      <c r="AH241" s="79" t="b">
        <v>0</v>
      </c>
      <c r="AI241" s="79" t="s">
        <v>3019</v>
      </c>
      <c r="AJ241" s="79"/>
      <c r="AK241" s="87" t="s">
        <v>2991</v>
      </c>
      <c r="AL241" s="79" t="b">
        <v>0</v>
      </c>
      <c r="AM241" s="79">
        <v>0</v>
      </c>
      <c r="AN241" s="87" t="s">
        <v>2991</v>
      </c>
      <c r="AO241" s="79" t="s">
        <v>3037</v>
      </c>
      <c r="AP241" s="79" t="b">
        <v>0</v>
      </c>
      <c r="AQ241" s="87" t="s">
        <v>2983</v>
      </c>
      <c r="AR241" s="79" t="s">
        <v>178</v>
      </c>
      <c r="AS241" s="79">
        <v>0</v>
      </c>
      <c r="AT241" s="79">
        <v>0</v>
      </c>
      <c r="AU241" s="79"/>
      <c r="AV241" s="79"/>
      <c r="AW241" s="79"/>
      <c r="AX241" s="79"/>
      <c r="AY241" s="79"/>
      <c r="AZ241" s="79"/>
      <c r="BA241" s="79"/>
      <c r="BB241" s="79"/>
      <c r="BC241" s="78" t="str">
        <f>REPLACE(INDEX(GroupVertices[Group],MATCH(Edges[[#This Row],[Vertex 1]],GroupVertices[Vertex],0)),1,1,"")</f>
        <v>11</v>
      </c>
      <c r="BD241" s="78" t="str">
        <f>REPLACE(INDEX(GroupVertices[Group],MATCH(Edges[[#This Row],[Vertex 2]],GroupVertices[Vertex],0)),1,1,"")</f>
        <v>11</v>
      </c>
    </row>
    <row r="242" spans="1:56" ht="15">
      <c r="A242" s="64" t="s">
        <v>359</v>
      </c>
      <c r="B242" s="64" t="s">
        <v>359</v>
      </c>
      <c r="C242" s="65"/>
      <c r="D242" s="66"/>
      <c r="E242" s="67"/>
      <c r="F242" s="68"/>
      <c r="G242" s="65"/>
      <c r="H242" s="69"/>
      <c r="I242" s="70"/>
      <c r="J242" s="70"/>
      <c r="K242" s="34" t="s">
        <v>65</v>
      </c>
      <c r="L242" s="77">
        <v>242</v>
      </c>
      <c r="M242" s="77"/>
      <c r="N242" s="72"/>
      <c r="O242" s="79" t="s">
        <v>178</v>
      </c>
      <c r="P242" s="81">
        <v>43658.20342592592</v>
      </c>
      <c r="Q242" s="79" t="s">
        <v>758</v>
      </c>
      <c r="R242" s="79"/>
      <c r="S242" s="79"/>
      <c r="T242" s="79" t="s">
        <v>1048</v>
      </c>
      <c r="U242" s="82" t="s">
        <v>1142</v>
      </c>
      <c r="V242" s="82" t="s">
        <v>1142</v>
      </c>
      <c r="W242" s="81">
        <v>43658.20342592592</v>
      </c>
      <c r="X242" s="85">
        <v>43658</v>
      </c>
      <c r="Y242" s="87" t="s">
        <v>1637</v>
      </c>
      <c r="Z242" s="82" t="s">
        <v>1010</v>
      </c>
      <c r="AA242" s="79"/>
      <c r="AB242" s="79"/>
      <c r="AC242" s="87" t="s">
        <v>2672</v>
      </c>
      <c r="AD242" s="79"/>
      <c r="AE242" s="79" t="b">
        <v>0</v>
      </c>
      <c r="AF242" s="79">
        <v>3</v>
      </c>
      <c r="AG242" s="87" t="s">
        <v>2991</v>
      </c>
      <c r="AH242" s="79" t="b">
        <v>0</v>
      </c>
      <c r="AI242" s="79" t="s">
        <v>3019</v>
      </c>
      <c r="AJ242" s="79"/>
      <c r="AK242" s="87" t="s">
        <v>2991</v>
      </c>
      <c r="AL242" s="79" t="b">
        <v>0</v>
      </c>
      <c r="AM242" s="79">
        <v>0</v>
      </c>
      <c r="AN242" s="87" t="s">
        <v>2991</v>
      </c>
      <c r="AO242" s="79" t="s">
        <v>3037</v>
      </c>
      <c r="AP242" s="79" t="b">
        <v>0</v>
      </c>
      <c r="AQ242" s="87" t="s">
        <v>2672</v>
      </c>
      <c r="AR242" s="79" t="s">
        <v>178</v>
      </c>
      <c r="AS242" s="79">
        <v>0</v>
      </c>
      <c r="AT242" s="79">
        <v>0</v>
      </c>
      <c r="AU242" s="79"/>
      <c r="AV242" s="79"/>
      <c r="AW242" s="79"/>
      <c r="AX242" s="79"/>
      <c r="AY242" s="79"/>
      <c r="AZ242" s="79"/>
      <c r="BA242" s="79"/>
      <c r="BB242" s="79"/>
      <c r="BC242" s="78" t="str">
        <f>REPLACE(INDEX(GroupVertices[Group],MATCH(Edges[[#This Row],[Vertex 1]],GroupVertices[Vertex],0)),1,1,"")</f>
        <v>11</v>
      </c>
      <c r="BD242" s="78" t="str">
        <f>REPLACE(INDEX(GroupVertices[Group],MATCH(Edges[[#This Row],[Vertex 2]],GroupVertices[Vertex],0)),1,1,"")</f>
        <v>11</v>
      </c>
    </row>
    <row r="243" spans="1:56" ht="15">
      <c r="A243" s="64" t="s">
        <v>360</v>
      </c>
      <c r="B243" s="64" t="s">
        <v>360</v>
      </c>
      <c r="C243" s="65"/>
      <c r="D243" s="66"/>
      <c r="E243" s="67"/>
      <c r="F243" s="68"/>
      <c r="G243" s="65"/>
      <c r="H243" s="69"/>
      <c r="I243" s="70"/>
      <c r="J243" s="70"/>
      <c r="K243" s="34" t="s">
        <v>65</v>
      </c>
      <c r="L243" s="77">
        <v>243</v>
      </c>
      <c r="M243" s="77"/>
      <c r="N243" s="72"/>
      <c r="O243" s="79" t="s">
        <v>178</v>
      </c>
      <c r="P243" s="81">
        <v>43660.12737268519</v>
      </c>
      <c r="Q243" s="79" t="s">
        <v>759</v>
      </c>
      <c r="R243" s="79"/>
      <c r="S243" s="79"/>
      <c r="T243" s="79" t="s">
        <v>1048</v>
      </c>
      <c r="U243" s="79"/>
      <c r="V243" s="82" t="s">
        <v>1293</v>
      </c>
      <c r="W243" s="81">
        <v>43660.12737268519</v>
      </c>
      <c r="X243" s="85">
        <v>43660</v>
      </c>
      <c r="Y243" s="87" t="s">
        <v>1638</v>
      </c>
      <c r="Z243" s="82" t="s">
        <v>2155</v>
      </c>
      <c r="AA243" s="79"/>
      <c r="AB243" s="79"/>
      <c r="AC243" s="87" t="s">
        <v>2673</v>
      </c>
      <c r="AD243" s="79"/>
      <c r="AE243" s="79" t="b">
        <v>0</v>
      </c>
      <c r="AF243" s="79">
        <v>4</v>
      </c>
      <c r="AG243" s="87" t="s">
        <v>2991</v>
      </c>
      <c r="AH243" s="79" t="b">
        <v>0</v>
      </c>
      <c r="AI243" s="79" t="s">
        <v>3019</v>
      </c>
      <c r="AJ243" s="79"/>
      <c r="AK243" s="87" t="s">
        <v>2991</v>
      </c>
      <c r="AL243" s="79" t="b">
        <v>0</v>
      </c>
      <c r="AM243" s="79">
        <v>1</v>
      </c>
      <c r="AN243" s="87" t="s">
        <v>2991</v>
      </c>
      <c r="AO243" s="79" t="s">
        <v>3036</v>
      </c>
      <c r="AP243" s="79" t="b">
        <v>0</v>
      </c>
      <c r="AQ243" s="87" t="s">
        <v>2673</v>
      </c>
      <c r="AR243" s="79" t="s">
        <v>178</v>
      </c>
      <c r="AS243" s="79">
        <v>0</v>
      </c>
      <c r="AT243" s="79">
        <v>0</v>
      </c>
      <c r="AU243" s="79"/>
      <c r="AV243" s="79"/>
      <c r="AW243" s="79"/>
      <c r="AX243" s="79"/>
      <c r="AY243" s="79"/>
      <c r="AZ243" s="79"/>
      <c r="BA243" s="79"/>
      <c r="BB243" s="79"/>
      <c r="BC243" s="78" t="str">
        <f>REPLACE(INDEX(GroupVertices[Group],MATCH(Edges[[#This Row],[Vertex 1]],GroupVertices[Vertex],0)),1,1,"")</f>
        <v>8</v>
      </c>
      <c r="BD243" s="78" t="str">
        <f>REPLACE(INDEX(GroupVertices[Group],MATCH(Edges[[#This Row],[Vertex 2]],GroupVertices[Vertex],0)),1,1,"")</f>
        <v>8</v>
      </c>
    </row>
    <row r="244" spans="1:56" ht="15">
      <c r="A244" s="64" t="s">
        <v>360</v>
      </c>
      <c r="B244" s="64" t="s">
        <v>471</v>
      </c>
      <c r="C244" s="65"/>
      <c r="D244" s="66"/>
      <c r="E244" s="67"/>
      <c r="F244" s="68"/>
      <c r="G244" s="65"/>
      <c r="H244" s="69"/>
      <c r="I244" s="70"/>
      <c r="J244" s="70"/>
      <c r="K244" s="34" t="s">
        <v>65</v>
      </c>
      <c r="L244" s="77">
        <v>244</v>
      </c>
      <c r="M244" s="77"/>
      <c r="N244" s="72"/>
      <c r="O244" s="79" t="s">
        <v>562</v>
      </c>
      <c r="P244" s="81">
        <v>43660.1278125</v>
      </c>
      <c r="Q244" s="79" t="s">
        <v>651</v>
      </c>
      <c r="R244" s="79"/>
      <c r="S244" s="79"/>
      <c r="T244" s="79" t="s">
        <v>1048</v>
      </c>
      <c r="U244" s="79"/>
      <c r="V244" s="82" t="s">
        <v>1293</v>
      </c>
      <c r="W244" s="81">
        <v>43660.1278125</v>
      </c>
      <c r="X244" s="85">
        <v>43660</v>
      </c>
      <c r="Y244" s="87" t="s">
        <v>1639</v>
      </c>
      <c r="Z244" s="82" t="s">
        <v>2156</v>
      </c>
      <c r="AA244" s="79"/>
      <c r="AB244" s="79"/>
      <c r="AC244" s="87" t="s">
        <v>2674</v>
      </c>
      <c r="AD244" s="79"/>
      <c r="AE244" s="79" t="b">
        <v>0</v>
      </c>
      <c r="AF244" s="79">
        <v>0</v>
      </c>
      <c r="AG244" s="87" t="s">
        <v>2991</v>
      </c>
      <c r="AH244" s="79" t="b">
        <v>0</v>
      </c>
      <c r="AI244" s="79" t="s">
        <v>3019</v>
      </c>
      <c r="AJ244" s="79"/>
      <c r="AK244" s="87" t="s">
        <v>2991</v>
      </c>
      <c r="AL244" s="79" t="b">
        <v>0</v>
      </c>
      <c r="AM244" s="79">
        <v>9</v>
      </c>
      <c r="AN244" s="87" t="s">
        <v>2869</v>
      </c>
      <c r="AO244" s="79" t="s">
        <v>3036</v>
      </c>
      <c r="AP244" s="79" t="b">
        <v>0</v>
      </c>
      <c r="AQ244" s="87" t="s">
        <v>2869</v>
      </c>
      <c r="AR244" s="79" t="s">
        <v>178</v>
      </c>
      <c r="AS244" s="79">
        <v>0</v>
      </c>
      <c r="AT244" s="79">
        <v>0</v>
      </c>
      <c r="AU244" s="79"/>
      <c r="AV244" s="79"/>
      <c r="AW244" s="79"/>
      <c r="AX244" s="79"/>
      <c r="AY244" s="79"/>
      <c r="AZ244" s="79"/>
      <c r="BA244" s="79"/>
      <c r="BB244" s="79"/>
      <c r="BC244" s="78" t="str">
        <f>REPLACE(INDEX(GroupVertices[Group],MATCH(Edges[[#This Row],[Vertex 1]],GroupVertices[Vertex],0)),1,1,"")</f>
        <v>8</v>
      </c>
      <c r="BD244" s="78" t="str">
        <f>REPLACE(INDEX(GroupVertices[Group],MATCH(Edges[[#This Row],[Vertex 2]],GroupVertices[Vertex],0)),1,1,"")</f>
        <v>8</v>
      </c>
    </row>
    <row r="245" spans="1:56" ht="15">
      <c r="A245" s="64" t="s">
        <v>361</v>
      </c>
      <c r="B245" s="64" t="s">
        <v>527</v>
      </c>
      <c r="C245" s="65"/>
      <c r="D245" s="66"/>
      <c r="E245" s="67"/>
      <c r="F245" s="68"/>
      <c r="G245" s="65"/>
      <c r="H245" s="69"/>
      <c r="I245" s="70"/>
      <c r="J245" s="70"/>
      <c r="K245" s="34" t="s">
        <v>65</v>
      </c>
      <c r="L245" s="77">
        <v>245</v>
      </c>
      <c r="M245" s="77"/>
      <c r="N245" s="72"/>
      <c r="O245" s="79" t="s">
        <v>560</v>
      </c>
      <c r="P245" s="81">
        <v>43660.13209490741</v>
      </c>
      <c r="Q245" s="79" t="s">
        <v>760</v>
      </c>
      <c r="R245" s="79"/>
      <c r="S245" s="79"/>
      <c r="T245" s="79" t="s">
        <v>1085</v>
      </c>
      <c r="U245" s="79"/>
      <c r="V245" s="82" t="s">
        <v>1294</v>
      </c>
      <c r="W245" s="81">
        <v>43660.13209490741</v>
      </c>
      <c r="X245" s="85">
        <v>43660</v>
      </c>
      <c r="Y245" s="87" t="s">
        <v>1640</v>
      </c>
      <c r="Z245" s="82" t="s">
        <v>2157</v>
      </c>
      <c r="AA245" s="79"/>
      <c r="AB245" s="79"/>
      <c r="AC245" s="87" t="s">
        <v>2675</v>
      </c>
      <c r="AD245" s="79"/>
      <c r="AE245" s="79" t="b">
        <v>0</v>
      </c>
      <c r="AF245" s="79">
        <v>3</v>
      </c>
      <c r="AG245" s="87" t="s">
        <v>3006</v>
      </c>
      <c r="AH245" s="79" t="b">
        <v>0</v>
      </c>
      <c r="AI245" s="79" t="s">
        <v>3019</v>
      </c>
      <c r="AJ245" s="79"/>
      <c r="AK245" s="87" t="s">
        <v>2991</v>
      </c>
      <c r="AL245" s="79" t="b">
        <v>0</v>
      </c>
      <c r="AM245" s="79">
        <v>0</v>
      </c>
      <c r="AN245" s="87" t="s">
        <v>2991</v>
      </c>
      <c r="AO245" s="79" t="s">
        <v>3036</v>
      </c>
      <c r="AP245" s="79" t="b">
        <v>0</v>
      </c>
      <c r="AQ245" s="87" t="s">
        <v>2675</v>
      </c>
      <c r="AR245" s="79" t="s">
        <v>178</v>
      </c>
      <c r="AS245" s="79">
        <v>0</v>
      </c>
      <c r="AT245" s="79">
        <v>0</v>
      </c>
      <c r="AU245" s="79"/>
      <c r="AV245" s="79"/>
      <c r="AW245" s="79"/>
      <c r="AX245" s="79"/>
      <c r="AY245" s="79"/>
      <c r="AZ245" s="79"/>
      <c r="BA245" s="79"/>
      <c r="BB245" s="79"/>
      <c r="BC245" s="78" t="str">
        <f>REPLACE(INDEX(GroupVertices[Group],MATCH(Edges[[#This Row],[Vertex 1]],GroupVertices[Vertex],0)),1,1,"")</f>
        <v>3</v>
      </c>
      <c r="BD245" s="78" t="str">
        <f>REPLACE(INDEX(GroupVertices[Group],MATCH(Edges[[#This Row],[Vertex 2]],GroupVertices[Vertex],0)),1,1,"")</f>
        <v>3</v>
      </c>
    </row>
    <row r="246" spans="1:56" ht="15">
      <c r="A246" s="64" t="s">
        <v>362</v>
      </c>
      <c r="B246" s="64" t="s">
        <v>362</v>
      </c>
      <c r="C246" s="65"/>
      <c r="D246" s="66"/>
      <c r="E246" s="67"/>
      <c r="F246" s="68"/>
      <c r="G246" s="65"/>
      <c r="H246" s="69"/>
      <c r="I246" s="70"/>
      <c r="J246" s="70"/>
      <c r="K246" s="34" t="s">
        <v>65</v>
      </c>
      <c r="L246" s="77">
        <v>246</v>
      </c>
      <c r="M246" s="77"/>
      <c r="N246" s="72"/>
      <c r="O246" s="79" t="s">
        <v>178</v>
      </c>
      <c r="P246" s="81">
        <v>43660.193506944444</v>
      </c>
      <c r="Q246" s="79" t="s">
        <v>761</v>
      </c>
      <c r="R246" s="79"/>
      <c r="S246" s="79"/>
      <c r="T246" s="79" t="s">
        <v>1048</v>
      </c>
      <c r="U246" s="79"/>
      <c r="V246" s="82" t="s">
        <v>1295</v>
      </c>
      <c r="W246" s="81">
        <v>43660.193506944444</v>
      </c>
      <c r="X246" s="85">
        <v>43660</v>
      </c>
      <c r="Y246" s="87" t="s">
        <v>1641</v>
      </c>
      <c r="Z246" s="82" t="s">
        <v>2158</v>
      </c>
      <c r="AA246" s="79"/>
      <c r="AB246" s="79"/>
      <c r="AC246" s="87" t="s">
        <v>2676</v>
      </c>
      <c r="AD246" s="79"/>
      <c r="AE246" s="79" t="b">
        <v>0</v>
      </c>
      <c r="AF246" s="79">
        <v>3</v>
      </c>
      <c r="AG246" s="87" t="s">
        <v>2991</v>
      </c>
      <c r="AH246" s="79" t="b">
        <v>0</v>
      </c>
      <c r="AI246" s="79" t="s">
        <v>3019</v>
      </c>
      <c r="AJ246" s="79"/>
      <c r="AK246" s="87" t="s">
        <v>2991</v>
      </c>
      <c r="AL246" s="79" t="b">
        <v>0</v>
      </c>
      <c r="AM246" s="79">
        <v>0</v>
      </c>
      <c r="AN246" s="87" t="s">
        <v>2991</v>
      </c>
      <c r="AO246" s="79" t="s">
        <v>3036</v>
      </c>
      <c r="AP246" s="79" t="b">
        <v>0</v>
      </c>
      <c r="AQ246" s="87" t="s">
        <v>2676</v>
      </c>
      <c r="AR246" s="79" t="s">
        <v>178</v>
      </c>
      <c r="AS246" s="79">
        <v>0</v>
      </c>
      <c r="AT246" s="79">
        <v>0</v>
      </c>
      <c r="AU246" s="79"/>
      <c r="AV246" s="79"/>
      <c r="AW246" s="79"/>
      <c r="AX246" s="79"/>
      <c r="AY246" s="79"/>
      <c r="AZ246" s="79"/>
      <c r="BA246" s="79"/>
      <c r="BB246" s="79"/>
      <c r="BC246" s="78" t="str">
        <f>REPLACE(INDEX(GroupVertices[Group],MATCH(Edges[[#This Row],[Vertex 1]],GroupVertices[Vertex],0)),1,1,"")</f>
        <v>4</v>
      </c>
      <c r="BD246" s="78" t="str">
        <f>REPLACE(INDEX(GroupVertices[Group],MATCH(Edges[[#This Row],[Vertex 2]],GroupVertices[Vertex],0)),1,1,"")</f>
        <v>4</v>
      </c>
    </row>
    <row r="247" spans="1:56" ht="15">
      <c r="A247" s="64" t="s">
        <v>362</v>
      </c>
      <c r="B247" s="64" t="s">
        <v>461</v>
      </c>
      <c r="C247" s="65"/>
      <c r="D247" s="66"/>
      <c r="E247" s="67"/>
      <c r="F247" s="68"/>
      <c r="G247" s="65"/>
      <c r="H247" s="69"/>
      <c r="I247" s="70"/>
      <c r="J247" s="70"/>
      <c r="K247" s="34" t="s">
        <v>65</v>
      </c>
      <c r="L247" s="77">
        <v>247</v>
      </c>
      <c r="M247" s="77"/>
      <c r="N247" s="72"/>
      <c r="O247" s="79" t="s">
        <v>562</v>
      </c>
      <c r="P247" s="81">
        <v>43660.196377314816</v>
      </c>
      <c r="Q247" s="79" t="s">
        <v>663</v>
      </c>
      <c r="R247" s="79"/>
      <c r="S247" s="79"/>
      <c r="T247" s="79" t="s">
        <v>1048</v>
      </c>
      <c r="U247" s="79"/>
      <c r="V247" s="82" t="s">
        <v>1295</v>
      </c>
      <c r="W247" s="81">
        <v>43660.196377314816</v>
      </c>
      <c r="X247" s="85">
        <v>43660</v>
      </c>
      <c r="Y247" s="87" t="s">
        <v>1642</v>
      </c>
      <c r="Z247" s="82" t="s">
        <v>2159</v>
      </c>
      <c r="AA247" s="79"/>
      <c r="AB247" s="79"/>
      <c r="AC247" s="87" t="s">
        <v>2677</v>
      </c>
      <c r="AD247" s="79"/>
      <c r="AE247" s="79" t="b">
        <v>0</v>
      </c>
      <c r="AF247" s="79">
        <v>0</v>
      </c>
      <c r="AG247" s="87" t="s">
        <v>2991</v>
      </c>
      <c r="AH247" s="79" t="b">
        <v>0</v>
      </c>
      <c r="AI247" s="79" t="s">
        <v>3019</v>
      </c>
      <c r="AJ247" s="79"/>
      <c r="AK247" s="87" t="s">
        <v>2991</v>
      </c>
      <c r="AL247" s="79" t="b">
        <v>0</v>
      </c>
      <c r="AM247" s="79">
        <v>30</v>
      </c>
      <c r="AN247" s="87" t="s">
        <v>2856</v>
      </c>
      <c r="AO247" s="79" t="s">
        <v>3036</v>
      </c>
      <c r="AP247" s="79" t="b">
        <v>0</v>
      </c>
      <c r="AQ247" s="87" t="s">
        <v>2856</v>
      </c>
      <c r="AR247" s="79" t="s">
        <v>178</v>
      </c>
      <c r="AS247" s="79">
        <v>0</v>
      </c>
      <c r="AT247" s="79">
        <v>0</v>
      </c>
      <c r="AU247" s="79"/>
      <c r="AV247" s="79"/>
      <c r="AW247" s="79"/>
      <c r="AX247" s="79"/>
      <c r="AY247" s="79"/>
      <c r="AZ247" s="79"/>
      <c r="BA247" s="79"/>
      <c r="BB247" s="79"/>
      <c r="BC247" s="78" t="str">
        <f>REPLACE(INDEX(GroupVertices[Group],MATCH(Edges[[#This Row],[Vertex 1]],GroupVertices[Vertex],0)),1,1,"")</f>
        <v>4</v>
      </c>
      <c r="BD247" s="78" t="str">
        <f>REPLACE(INDEX(GroupVertices[Group],MATCH(Edges[[#This Row],[Vertex 2]],GroupVertices[Vertex],0)),1,1,"")</f>
        <v>4</v>
      </c>
    </row>
    <row r="248" spans="1:56" ht="15">
      <c r="A248" s="64" t="s">
        <v>363</v>
      </c>
      <c r="B248" s="64" t="s">
        <v>330</v>
      </c>
      <c r="C248" s="65"/>
      <c r="D248" s="66"/>
      <c r="E248" s="67"/>
      <c r="F248" s="68"/>
      <c r="G248" s="65"/>
      <c r="H248" s="69"/>
      <c r="I248" s="70"/>
      <c r="J248" s="70"/>
      <c r="K248" s="34" t="s">
        <v>65</v>
      </c>
      <c r="L248" s="77">
        <v>248</v>
      </c>
      <c r="M248" s="77"/>
      <c r="N248" s="72"/>
      <c r="O248" s="79" t="s">
        <v>560</v>
      </c>
      <c r="P248" s="81">
        <v>43660.12997685185</v>
      </c>
      <c r="Q248" s="79" t="s">
        <v>762</v>
      </c>
      <c r="R248" s="79"/>
      <c r="S248" s="79"/>
      <c r="T248" s="79" t="s">
        <v>1086</v>
      </c>
      <c r="U248" s="79"/>
      <c r="V248" s="82" t="s">
        <v>1296</v>
      </c>
      <c r="W248" s="81">
        <v>43660.12997685185</v>
      </c>
      <c r="X248" s="85">
        <v>43660</v>
      </c>
      <c r="Y248" s="87" t="s">
        <v>1643</v>
      </c>
      <c r="Z248" s="82" t="s">
        <v>2160</v>
      </c>
      <c r="AA248" s="79"/>
      <c r="AB248" s="79"/>
      <c r="AC248" s="87" t="s">
        <v>2678</v>
      </c>
      <c r="AD248" s="87" t="s">
        <v>2984</v>
      </c>
      <c r="AE248" s="79" t="b">
        <v>0</v>
      </c>
      <c r="AF248" s="79">
        <v>3</v>
      </c>
      <c r="AG248" s="87" t="s">
        <v>3007</v>
      </c>
      <c r="AH248" s="79" t="b">
        <v>0</v>
      </c>
      <c r="AI248" s="79" t="s">
        <v>3019</v>
      </c>
      <c r="AJ248" s="79"/>
      <c r="AK248" s="87" t="s">
        <v>2991</v>
      </c>
      <c r="AL248" s="79" t="b">
        <v>0</v>
      </c>
      <c r="AM248" s="79">
        <v>0</v>
      </c>
      <c r="AN248" s="87" t="s">
        <v>2991</v>
      </c>
      <c r="AO248" s="79" t="s">
        <v>3037</v>
      </c>
      <c r="AP248" s="79" t="b">
        <v>0</v>
      </c>
      <c r="AQ248" s="87" t="s">
        <v>2984</v>
      </c>
      <c r="AR248" s="79" t="s">
        <v>178</v>
      </c>
      <c r="AS248" s="79">
        <v>0</v>
      </c>
      <c r="AT248" s="79">
        <v>0</v>
      </c>
      <c r="AU248" s="79"/>
      <c r="AV248" s="79"/>
      <c r="AW248" s="79"/>
      <c r="AX248" s="79"/>
      <c r="AY248" s="79"/>
      <c r="AZ248" s="79"/>
      <c r="BA248" s="79"/>
      <c r="BB248" s="79"/>
      <c r="BC248" s="78" t="str">
        <f>REPLACE(INDEX(GroupVertices[Group],MATCH(Edges[[#This Row],[Vertex 1]],GroupVertices[Vertex],0)),1,1,"")</f>
        <v>1</v>
      </c>
      <c r="BD248" s="78" t="str">
        <f>REPLACE(INDEX(GroupVertices[Group],MATCH(Edges[[#This Row],[Vertex 2]],GroupVertices[Vertex],0)),1,1,"")</f>
        <v>1</v>
      </c>
    </row>
    <row r="249" spans="1:56" ht="15">
      <c r="A249" s="64" t="s">
        <v>363</v>
      </c>
      <c r="B249" s="64" t="s">
        <v>330</v>
      </c>
      <c r="C249" s="65"/>
      <c r="D249" s="66"/>
      <c r="E249" s="67"/>
      <c r="F249" s="68"/>
      <c r="G249" s="65"/>
      <c r="H249" s="69"/>
      <c r="I249" s="70"/>
      <c r="J249" s="70"/>
      <c r="K249" s="34" t="s">
        <v>65</v>
      </c>
      <c r="L249" s="77">
        <v>249</v>
      </c>
      <c r="M249" s="77"/>
      <c r="N249" s="72"/>
      <c r="O249" s="79" t="s">
        <v>560</v>
      </c>
      <c r="P249" s="81">
        <v>43660.19778935185</v>
      </c>
      <c r="Q249" s="79" t="s">
        <v>763</v>
      </c>
      <c r="R249" s="79"/>
      <c r="S249" s="79"/>
      <c r="T249" s="79" t="s">
        <v>1048</v>
      </c>
      <c r="U249" s="79"/>
      <c r="V249" s="82" t="s">
        <v>1296</v>
      </c>
      <c r="W249" s="81">
        <v>43660.19778935185</v>
      </c>
      <c r="X249" s="85">
        <v>43660</v>
      </c>
      <c r="Y249" s="87" t="s">
        <v>1644</v>
      </c>
      <c r="Z249" s="82" t="s">
        <v>2161</v>
      </c>
      <c r="AA249" s="79"/>
      <c r="AB249" s="79"/>
      <c r="AC249" s="87" t="s">
        <v>2679</v>
      </c>
      <c r="AD249" s="79"/>
      <c r="AE249" s="79" t="b">
        <v>0</v>
      </c>
      <c r="AF249" s="79">
        <v>1</v>
      </c>
      <c r="AG249" s="87" t="s">
        <v>3007</v>
      </c>
      <c r="AH249" s="79" t="b">
        <v>0</v>
      </c>
      <c r="AI249" s="79" t="s">
        <v>3019</v>
      </c>
      <c r="AJ249" s="79"/>
      <c r="AK249" s="87" t="s">
        <v>2991</v>
      </c>
      <c r="AL249" s="79" t="b">
        <v>0</v>
      </c>
      <c r="AM249" s="79">
        <v>0</v>
      </c>
      <c r="AN249" s="87" t="s">
        <v>2991</v>
      </c>
      <c r="AO249" s="79" t="s">
        <v>3037</v>
      </c>
      <c r="AP249" s="79" t="b">
        <v>0</v>
      </c>
      <c r="AQ249" s="87" t="s">
        <v>2679</v>
      </c>
      <c r="AR249" s="79" t="s">
        <v>178</v>
      </c>
      <c r="AS249" s="79">
        <v>0</v>
      </c>
      <c r="AT249" s="79">
        <v>0</v>
      </c>
      <c r="AU249" s="79"/>
      <c r="AV249" s="79"/>
      <c r="AW249" s="79"/>
      <c r="AX249" s="79"/>
      <c r="AY249" s="79"/>
      <c r="AZ249" s="79"/>
      <c r="BA249" s="79"/>
      <c r="BB249" s="79"/>
      <c r="BC249" s="78" t="str">
        <f>REPLACE(INDEX(GroupVertices[Group],MATCH(Edges[[#This Row],[Vertex 1]],GroupVertices[Vertex],0)),1,1,"")</f>
        <v>1</v>
      </c>
      <c r="BD249" s="78" t="str">
        <f>REPLACE(INDEX(GroupVertices[Group],MATCH(Edges[[#This Row],[Vertex 2]],GroupVertices[Vertex],0)),1,1,"")</f>
        <v>1</v>
      </c>
    </row>
    <row r="250" spans="1:56" ht="15">
      <c r="A250" s="64" t="s">
        <v>363</v>
      </c>
      <c r="B250" s="64" t="s">
        <v>522</v>
      </c>
      <c r="C250" s="65"/>
      <c r="D250" s="66"/>
      <c r="E250" s="67"/>
      <c r="F250" s="68"/>
      <c r="G250" s="65"/>
      <c r="H250" s="69"/>
      <c r="I250" s="70"/>
      <c r="J250" s="70"/>
      <c r="K250" s="34" t="s">
        <v>65</v>
      </c>
      <c r="L250" s="77">
        <v>250</v>
      </c>
      <c r="M250" s="77"/>
      <c r="N250" s="72"/>
      <c r="O250" s="79" t="s">
        <v>561</v>
      </c>
      <c r="P250" s="81">
        <v>43659.91707175926</v>
      </c>
      <c r="Q250" s="79" t="s">
        <v>764</v>
      </c>
      <c r="R250" s="79"/>
      <c r="S250" s="79"/>
      <c r="T250" s="79" t="s">
        <v>1048</v>
      </c>
      <c r="U250" s="79"/>
      <c r="V250" s="82" t="s">
        <v>1296</v>
      </c>
      <c r="W250" s="81">
        <v>43659.91707175926</v>
      </c>
      <c r="X250" s="85">
        <v>43659</v>
      </c>
      <c r="Y250" s="87" t="s">
        <v>1645</v>
      </c>
      <c r="Z250" s="82" t="s">
        <v>2162</v>
      </c>
      <c r="AA250" s="79"/>
      <c r="AB250" s="79"/>
      <c r="AC250" s="87" t="s">
        <v>2680</v>
      </c>
      <c r="AD250" s="79"/>
      <c r="AE250" s="79" t="b">
        <v>0</v>
      </c>
      <c r="AF250" s="79">
        <v>8</v>
      </c>
      <c r="AG250" s="87" t="s">
        <v>2991</v>
      </c>
      <c r="AH250" s="79" t="b">
        <v>0</v>
      </c>
      <c r="AI250" s="79" t="s">
        <v>3019</v>
      </c>
      <c r="AJ250" s="79"/>
      <c r="AK250" s="87" t="s">
        <v>2991</v>
      </c>
      <c r="AL250" s="79" t="b">
        <v>0</v>
      </c>
      <c r="AM250" s="79">
        <v>0</v>
      </c>
      <c r="AN250" s="87" t="s">
        <v>2991</v>
      </c>
      <c r="AO250" s="79" t="s">
        <v>3037</v>
      </c>
      <c r="AP250" s="79" t="b">
        <v>0</v>
      </c>
      <c r="AQ250" s="87" t="s">
        <v>2680</v>
      </c>
      <c r="AR250" s="79" t="s">
        <v>178</v>
      </c>
      <c r="AS250" s="79">
        <v>0</v>
      </c>
      <c r="AT250" s="79">
        <v>0</v>
      </c>
      <c r="AU250" s="79"/>
      <c r="AV250" s="79"/>
      <c r="AW250" s="79"/>
      <c r="AX250" s="79"/>
      <c r="AY250" s="79"/>
      <c r="AZ250" s="79"/>
      <c r="BA250" s="79"/>
      <c r="BB250" s="79"/>
      <c r="BC250" s="78" t="str">
        <f>REPLACE(INDEX(GroupVertices[Group],MATCH(Edges[[#This Row],[Vertex 1]],GroupVertices[Vertex],0)),1,1,"")</f>
        <v>1</v>
      </c>
      <c r="BD250" s="78" t="str">
        <f>REPLACE(INDEX(GroupVertices[Group],MATCH(Edges[[#This Row],[Vertex 2]],GroupVertices[Vertex],0)),1,1,"")</f>
        <v>1</v>
      </c>
    </row>
    <row r="251" spans="1:56" ht="15">
      <c r="A251" s="64" t="s">
        <v>363</v>
      </c>
      <c r="B251" s="64" t="s">
        <v>522</v>
      </c>
      <c r="C251" s="65"/>
      <c r="D251" s="66"/>
      <c r="E251" s="67"/>
      <c r="F251" s="68"/>
      <c r="G251" s="65"/>
      <c r="H251" s="69"/>
      <c r="I251" s="70"/>
      <c r="J251" s="70"/>
      <c r="K251" s="34" t="s">
        <v>65</v>
      </c>
      <c r="L251" s="77">
        <v>251</v>
      </c>
      <c r="M251" s="77"/>
      <c r="N251" s="72"/>
      <c r="O251" s="79" t="s">
        <v>561</v>
      </c>
      <c r="P251" s="81">
        <v>43660.12997685185</v>
      </c>
      <c r="Q251" s="79" t="s">
        <v>762</v>
      </c>
      <c r="R251" s="79"/>
      <c r="S251" s="79"/>
      <c r="T251" s="79" t="s">
        <v>1086</v>
      </c>
      <c r="U251" s="79"/>
      <c r="V251" s="82" t="s">
        <v>1296</v>
      </c>
      <c r="W251" s="81">
        <v>43660.12997685185</v>
      </c>
      <c r="X251" s="85">
        <v>43660</v>
      </c>
      <c r="Y251" s="87" t="s">
        <v>1643</v>
      </c>
      <c r="Z251" s="82" t="s">
        <v>2160</v>
      </c>
      <c r="AA251" s="79"/>
      <c r="AB251" s="79"/>
      <c r="AC251" s="87" t="s">
        <v>2678</v>
      </c>
      <c r="AD251" s="87" t="s">
        <v>2984</v>
      </c>
      <c r="AE251" s="79" t="b">
        <v>0</v>
      </c>
      <c r="AF251" s="79">
        <v>3</v>
      </c>
      <c r="AG251" s="87" t="s">
        <v>3007</v>
      </c>
      <c r="AH251" s="79" t="b">
        <v>0</v>
      </c>
      <c r="AI251" s="79" t="s">
        <v>3019</v>
      </c>
      <c r="AJ251" s="79"/>
      <c r="AK251" s="87" t="s">
        <v>2991</v>
      </c>
      <c r="AL251" s="79" t="b">
        <v>0</v>
      </c>
      <c r="AM251" s="79">
        <v>0</v>
      </c>
      <c r="AN251" s="87" t="s">
        <v>2991</v>
      </c>
      <c r="AO251" s="79" t="s">
        <v>3037</v>
      </c>
      <c r="AP251" s="79" t="b">
        <v>0</v>
      </c>
      <c r="AQ251" s="87" t="s">
        <v>2984</v>
      </c>
      <c r="AR251" s="79" t="s">
        <v>178</v>
      </c>
      <c r="AS251" s="79">
        <v>0</v>
      </c>
      <c r="AT251" s="79">
        <v>0</v>
      </c>
      <c r="AU251" s="79"/>
      <c r="AV251" s="79"/>
      <c r="AW251" s="79"/>
      <c r="AX251" s="79"/>
      <c r="AY251" s="79"/>
      <c r="AZ251" s="79"/>
      <c r="BA251" s="79"/>
      <c r="BB251" s="79"/>
      <c r="BC251" s="78" t="str">
        <f>REPLACE(INDEX(GroupVertices[Group],MATCH(Edges[[#This Row],[Vertex 1]],GroupVertices[Vertex],0)),1,1,"")</f>
        <v>1</v>
      </c>
      <c r="BD251" s="78" t="str">
        <f>REPLACE(INDEX(GroupVertices[Group],MATCH(Edges[[#This Row],[Vertex 2]],GroupVertices[Vertex],0)),1,1,"")</f>
        <v>1</v>
      </c>
    </row>
    <row r="252" spans="1:56" ht="15">
      <c r="A252" s="64" t="s">
        <v>363</v>
      </c>
      <c r="B252" s="64" t="s">
        <v>363</v>
      </c>
      <c r="C252" s="65"/>
      <c r="D252" s="66"/>
      <c r="E252" s="67"/>
      <c r="F252" s="68"/>
      <c r="G252" s="65"/>
      <c r="H252" s="69"/>
      <c r="I252" s="70"/>
      <c r="J252" s="70"/>
      <c r="K252" s="34" t="s">
        <v>65</v>
      </c>
      <c r="L252" s="77">
        <v>252</v>
      </c>
      <c r="M252" s="77"/>
      <c r="N252" s="72"/>
      <c r="O252" s="79" t="s">
        <v>178</v>
      </c>
      <c r="P252" s="81">
        <v>43660.19231481481</v>
      </c>
      <c r="Q252" s="79" t="s">
        <v>765</v>
      </c>
      <c r="R252" s="79"/>
      <c r="S252" s="79"/>
      <c r="T252" s="79" t="s">
        <v>1048</v>
      </c>
      <c r="U252" s="79"/>
      <c r="V252" s="82" t="s">
        <v>1296</v>
      </c>
      <c r="W252" s="81">
        <v>43660.19231481481</v>
      </c>
      <c r="X252" s="85">
        <v>43660</v>
      </c>
      <c r="Y252" s="87" t="s">
        <v>1646</v>
      </c>
      <c r="Z252" s="82" t="s">
        <v>2163</v>
      </c>
      <c r="AA252" s="79"/>
      <c r="AB252" s="79"/>
      <c r="AC252" s="87" t="s">
        <v>2681</v>
      </c>
      <c r="AD252" s="79"/>
      <c r="AE252" s="79" t="b">
        <v>0</v>
      </c>
      <c r="AF252" s="79">
        <v>1</v>
      </c>
      <c r="AG252" s="87" t="s">
        <v>2991</v>
      </c>
      <c r="AH252" s="79" t="b">
        <v>0</v>
      </c>
      <c r="AI252" s="79" t="s">
        <v>3025</v>
      </c>
      <c r="AJ252" s="79"/>
      <c r="AK252" s="87" t="s">
        <v>2991</v>
      </c>
      <c r="AL252" s="79" t="b">
        <v>0</v>
      </c>
      <c r="AM252" s="79">
        <v>0</v>
      </c>
      <c r="AN252" s="87" t="s">
        <v>2991</v>
      </c>
      <c r="AO252" s="79" t="s">
        <v>3037</v>
      </c>
      <c r="AP252" s="79" t="b">
        <v>0</v>
      </c>
      <c r="AQ252" s="87" t="s">
        <v>2681</v>
      </c>
      <c r="AR252" s="79" t="s">
        <v>178</v>
      </c>
      <c r="AS252" s="79">
        <v>0</v>
      </c>
      <c r="AT252" s="79">
        <v>0</v>
      </c>
      <c r="AU252" s="79"/>
      <c r="AV252" s="79"/>
      <c r="AW252" s="79"/>
      <c r="AX252" s="79"/>
      <c r="AY252" s="79"/>
      <c r="AZ252" s="79"/>
      <c r="BA252" s="79"/>
      <c r="BB252" s="79"/>
      <c r="BC252" s="78" t="str">
        <f>REPLACE(INDEX(GroupVertices[Group],MATCH(Edges[[#This Row],[Vertex 1]],GroupVertices[Vertex],0)),1,1,"")</f>
        <v>1</v>
      </c>
      <c r="BD252" s="78" t="str">
        <f>REPLACE(INDEX(GroupVertices[Group],MATCH(Edges[[#This Row],[Vertex 2]],GroupVertices[Vertex],0)),1,1,"")</f>
        <v>1</v>
      </c>
    </row>
    <row r="253" spans="1:56" ht="15">
      <c r="A253" s="64" t="s">
        <v>363</v>
      </c>
      <c r="B253" s="64" t="s">
        <v>363</v>
      </c>
      <c r="C253" s="65"/>
      <c r="D253" s="66"/>
      <c r="E253" s="67"/>
      <c r="F253" s="68"/>
      <c r="G253" s="65"/>
      <c r="H253" s="69"/>
      <c r="I253" s="70"/>
      <c r="J253" s="70"/>
      <c r="K253" s="34" t="s">
        <v>65</v>
      </c>
      <c r="L253" s="77">
        <v>253</v>
      </c>
      <c r="M253" s="77"/>
      <c r="N253" s="72"/>
      <c r="O253" s="79" t="s">
        <v>178</v>
      </c>
      <c r="P253" s="81">
        <v>43660.194131944445</v>
      </c>
      <c r="Q253" s="79" t="s">
        <v>766</v>
      </c>
      <c r="R253" s="79"/>
      <c r="S253" s="79"/>
      <c r="T253" s="79" t="s">
        <v>1048</v>
      </c>
      <c r="U253" s="79"/>
      <c r="V253" s="82" t="s">
        <v>1296</v>
      </c>
      <c r="W253" s="81">
        <v>43660.194131944445</v>
      </c>
      <c r="X253" s="85">
        <v>43660</v>
      </c>
      <c r="Y253" s="87" t="s">
        <v>1647</v>
      </c>
      <c r="Z253" s="82" t="s">
        <v>2164</v>
      </c>
      <c r="AA253" s="79"/>
      <c r="AB253" s="79"/>
      <c r="AC253" s="87" t="s">
        <v>2682</v>
      </c>
      <c r="AD253" s="79"/>
      <c r="AE253" s="79" t="b">
        <v>0</v>
      </c>
      <c r="AF253" s="79">
        <v>1</v>
      </c>
      <c r="AG253" s="87" t="s">
        <v>2991</v>
      </c>
      <c r="AH253" s="79" t="b">
        <v>0</v>
      </c>
      <c r="AI253" s="79" t="s">
        <v>3019</v>
      </c>
      <c r="AJ253" s="79"/>
      <c r="AK253" s="87" t="s">
        <v>2991</v>
      </c>
      <c r="AL253" s="79" t="b">
        <v>0</v>
      </c>
      <c r="AM253" s="79">
        <v>0</v>
      </c>
      <c r="AN253" s="87" t="s">
        <v>2991</v>
      </c>
      <c r="AO253" s="79" t="s">
        <v>3037</v>
      </c>
      <c r="AP253" s="79" t="b">
        <v>0</v>
      </c>
      <c r="AQ253" s="87" t="s">
        <v>2682</v>
      </c>
      <c r="AR253" s="79" t="s">
        <v>178</v>
      </c>
      <c r="AS253" s="79">
        <v>0</v>
      </c>
      <c r="AT253" s="79">
        <v>0</v>
      </c>
      <c r="AU253" s="79"/>
      <c r="AV253" s="79"/>
      <c r="AW253" s="79"/>
      <c r="AX253" s="79"/>
      <c r="AY253" s="79"/>
      <c r="AZ253" s="79"/>
      <c r="BA253" s="79"/>
      <c r="BB253" s="79"/>
      <c r="BC253" s="78" t="str">
        <f>REPLACE(INDEX(GroupVertices[Group],MATCH(Edges[[#This Row],[Vertex 1]],GroupVertices[Vertex],0)),1,1,"")</f>
        <v>1</v>
      </c>
      <c r="BD253" s="78" t="str">
        <f>REPLACE(INDEX(GroupVertices[Group],MATCH(Edges[[#This Row],[Vertex 2]],GroupVertices[Vertex],0)),1,1,"")</f>
        <v>1</v>
      </c>
    </row>
    <row r="254" spans="1:56" ht="15">
      <c r="A254" s="64" t="s">
        <v>363</v>
      </c>
      <c r="B254" s="64" t="s">
        <v>522</v>
      </c>
      <c r="C254" s="65"/>
      <c r="D254" s="66"/>
      <c r="E254" s="67"/>
      <c r="F254" s="68"/>
      <c r="G254" s="65"/>
      <c r="H254" s="69"/>
      <c r="I254" s="70"/>
      <c r="J254" s="70"/>
      <c r="K254" s="34" t="s">
        <v>65</v>
      </c>
      <c r="L254" s="77">
        <v>254</v>
      </c>
      <c r="M254" s="77"/>
      <c r="N254" s="72"/>
      <c r="O254" s="79" t="s">
        <v>561</v>
      </c>
      <c r="P254" s="81">
        <v>43660.19778935185</v>
      </c>
      <c r="Q254" s="79" t="s">
        <v>763</v>
      </c>
      <c r="R254" s="79"/>
      <c r="S254" s="79"/>
      <c r="T254" s="79" t="s">
        <v>1048</v>
      </c>
      <c r="U254" s="79"/>
      <c r="V254" s="82" t="s">
        <v>1296</v>
      </c>
      <c r="W254" s="81">
        <v>43660.19778935185</v>
      </c>
      <c r="X254" s="85">
        <v>43660</v>
      </c>
      <c r="Y254" s="87" t="s">
        <v>1644</v>
      </c>
      <c r="Z254" s="82" t="s">
        <v>2161</v>
      </c>
      <c r="AA254" s="79"/>
      <c r="AB254" s="79"/>
      <c r="AC254" s="87" t="s">
        <v>2679</v>
      </c>
      <c r="AD254" s="79"/>
      <c r="AE254" s="79" t="b">
        <v>0</v>
      </c>
      <c r="AF254" s="79">
        <v>1</v>
      </c>
      <c r="AG254" s="87" t="s">
        <v>3007</v>
      </c>
      <c r="AH254" s="79" t="b">
        <v>0</v>
      </c>
      <c r="AI254" s="79" t="s">
        <v>3019</v>
      </c>
      <c r="AJ254" s="79"/>
      <c r="AK254" s="87" t="s">
        <v>2991</v>
      </c>
      <c r="AL254" s="79" t="b">
        <v>0</v>
      </c>
      <c r="AM254" s="79">
        <v>0</v>
      </c>
      <c r="AN254" s="87" t="s">
        <v>2991</v>
      </c>
      <c r="AO254" s="79" t="s">
        <v>3037</v>
      </c>
      <c r="AP254" s="79" t="b">
        <v>0</v>
      </c>
      <c r="AQ254" s="87" t="s">
        <v>2679</v>
      </c>
      <c r="AR254" s="79" t="s">
        <v>178</v>
      </c>
      <c r="AS254" s="79">
        <v>0</v>
      </c>
      <c r="AT254" s="79">
        <v>0</v>
      </c>
      <c r="AU254" s="79"/>
      <c r="AV254" s="79"/>
      <c r="AW254" s="79"/>
      <c r="AX254" s="79"/>
      <c r="AY254" s="79"/>
      <c r="AZ254" s="79"/>
      <c r="BA254" s="79"/>
      <c r="BB254" s="79"/>
      <c r="BC254" s="78" t="str">
        <f>REPLACE(INDEX(GroupVertices[Group],MATCH(Edges[[#This Row],[Vertex 1]],GroupVertices[Vertex],0)),1,1,"")</f>
        <v>1</v>
      </c>
      <c r="BD254" s="78" t="str">
        <f>REPLACE(INDEX(GroupVertices[Group],MATCH(Edges[[#This Row],[Vertex 2]],GroupVertices[Vertex],0)),1,1,"")</f>
        <v>1</v>
      </c>
    </row>
    <row r="255" spans="1:56" ht="15">
      <c r="A255" s="64" t="s">
        <v>364</v>
      </c>
      <c r="B255" s="64" t="s">
        <v>519</v>
      </c>
      <c r="C255" s="65"/>
      <c r="D255" s="66"/>
      <c r="E255" s="67"/>
      <c r="F255" s="68"/>
      <c r="G255" s="65"/>
      <c r="H255" s="69"/>
      <c r="I255" s="70"/>
      <c r="J255" s="70"/>
      <c r="K255" s="34" t="s">
        <v>65</v>
      </c>
      <c r="L255" s="77">
        <v>255</v>
      </c>
      <c r="M255" s="77"/>
      <c r="N255" s="72"/>
      <c r="O255" s="79" t="s">
        <v>562</v>
      </c>
      <c r="P255" s="81">
        <v>43660.19917824074</v>
      </c>
      <c r="Q255" s="79" t="s">
        <v>665</v>
      </c>
      <c r="R255" s="82" t="s">
        <v>1011</v>
      </c>
      <c r="S255" s="79" t="s">
        <v>1038</v>
      </c>
      <c r="T255" s="79" t="s">
        <v>1048</v>
      </c>
      <c r="U255" s="82" t="s">
        <v>1125</v>
      </c>
      <c r="V255" s="82" t="s">
        <v>1125</v>
      </c>
      <c r="W255" s="81">
        <v>43660.19917824074</v>
      </c>
      <c r="X255" s="85">
        <v>43660</v>
      </c>
      <c r="Y255" s="87" t="s">
        <v>1648</v>
      </c>
      <c r="Z255" s="82" t="s">
        <v>2165</v>
      </c>
      <c r="AA255" s="79"/>
      <c r="AB255" s="79"/>
      <c r="AC255" s="87" t="s">
        <v>2683</v>
      </c>
      <c r="AD255" s="79"/>
      <c r="AE255" s="79" t="b">
        <v>0</v>
      </c>
      <c r="AF255" s="79">
        <v>0</v>
      </c>
      <c r="AG255" s="87" t="s">
        <v>2991</v>
      </c>
      <c r="AH255" s="79" t="b">
        <v>0</v>
      </c>
      <c r="AI255" s="79" t="s">
        <v>3019</v>
      </c>
      <c r="AJ255" s="79"/>
      <c r="AK255" s="87" t="s">
        <v>2991</v>
      </c>
      <c r="AL255" s="79" t="b">
        <v>0</v>
      </c>
      <c r="AM255" s="79">
        <v>8</v>
      </c>
      <c r="AN255" s="87" t="s">
        <v>2974</v>
      </c>
      <c r="AO255" s="79" t="s">
        <v>3037</v>
      </c>
      <c r="AP255" s="79" t="b">
        <v>0</v>
      </c>
      <c r="AQ255" s="87" t="s">
        <v>2974</v>
      </c>
      <c r="AR255" s="79" t="s">
        <v>178</v>
      </c>
      <c r="AS255" s="79">
        <v>0</v>
      </c>
      <c r="AT255" s="79">
        <v>0</v>
      </c>
      <c r="AU255" s="79"/>
      <c r="AV255" s="79"/>
      <c r="AW255" s="79"/>
      <c r="AX255" s="79"/>
      <c r="AY255" s="79"/>
      <c r="AZ255" s="79"/>
      <c r="BA255" s="79"/>
      <c r="BB255" s="79"/>
      <c r="BC255" s="78" t="str">
        <f>REPLACE(INDEX(GroupVertices[Group],MATCH(Edges[[#This Row],[Vertex 1]],GroupVertices[Vertex],0)),1,1,"")</f>
        <v>2</v>
      </c>
      <c r="BD255" s="78" t="str">
        <f>REPLACE(INDEX(GroupVertices[Group],MATCH(Edges[[#This Row],[Vertex 2]],GroupVertices[Vertex],0)),1,1,"")</f>
        <v>2</v>
      </c>
    </row>
    <row r="256" spans="1:56" ht="15">
      <c r="A256" s="64" t="s">
        <v>365</v>
      </c>
      <c r="B256" s="64" t="s">
        <v>461</v>
      </c>
      <c r="C256" s="65"/>
      <c r="D256" s="66"/>
      <c r="E256" s="67"/>
      <c r="F256" s="68"/>
      <c r="G256" s="65"/>
      <c r="H256" s="69"/>
      <c r="I256" s="70"/>
      <c r="J256" s="70"/>
      <c r="K256" s="34" t="s">
        <v>65</v>
      </c>
      <c r="L256" s="77">
        <v>256</v>
      </c>
      <c r="M256" s="77"/>
      <c r="N256" s="72"/>
      <c r="O256" s="79" t="s">
        <v>562</v>
      </c>
      <c r="P256" s="81">
        <v>43660.22138888889</v>
      </c>
      <c r="Q256" s="79" t="s">
        <v>663</v>
      </c>
      <c r="R256" s="79"/>
      <c r="S256" s="79"/>
      <c r="T256" s="79" t="s">
        <v>1048</v>
      </c>
      <c r="U256" s="79"/>
      <c r="V256" s="82" t="s">
        <v>1297</v>
      </c>
      <c r="W256" s="81">
        <v>43660.22138888889</v>
      </c>
      <c r="X256" s="85">
        <v>43660</v>
      </c>
      <c r="Y256" s="87" t="s">
        <v>1649</v>
      </c>
      <c r="Z256" s="82" t="s">
        <v>2166</v>
      </c>
      <c r="AA256" s="79"/>
      <c r="AB256" s="79"/>
      <c r="AC256" s="87" t="s">
        <v>2684</v>
      </c>
      <c r="AD256" s="79"/>
      <c r="AE256" s="79" t="b">
        <v>0</v>
      </c>
      <c r="AF256" s="79">
        <v>0</v>
      </c>
      <c r="AG256" s="87" t="s">
        <v>2991</v>
      </c>
      <c r="AH256" s="79" t="b">
        <v>0</v>
      </c>
      <c r="AI256" s="79" t="s">
        <v>3019</v>
      </c>
      <c r="AJ256" s="79"/>
      <c r="AK256" s="87" t="s">
        <v>2991</v>
      </c>
      <c r="AL256" s="79" t="b">
        <v>0</v>
      </c>
      <c r="AM256" s="79">
        <v>30</v>
      </c>
      <c r="AN256" s="87" t="s">
        <v>2856</v>
      </c>
      <c r="AO256" s="79" t="s">
        <v>3036</v>
      </c>
      <c r="AP256" s="79" t="b">
        <v>0</v>
      </c>
      <c r="AQ256" s="87" t="s">
        <v>2856</v>
      </c>
      <c r="AR256" s="79" t="s">
        <v>178</v>
      </c>
      <c r="AS256" s="79">
        <v>0</v>
      </c>
      <c r="AT256" s="79">
        <v>0</v>
      </c>
      <c r="AU256" s="79"/>
      <c r="AV256" s="79"/>
      <c r="AW256" s="79"/>
      <c r="AX256" s="79"/>
      <c r="AY256" s="79"/>
      <c r="AZ256" s="79"/>
      <c r="BA256" s="79"/>
      <c r="BB256" s="79"/>
      <c r="BC256" s="78" t="str">
        <f>REPLACE(INDEX(GroupVertices[Group],MATCH(Edges[[#This Row],[Vertex 1]],GroupVertices[Vertex],0)),1,1,"")</f>
        <v>8</v>
      </c>
      <c r="BD256" s="78" t="str">
        <f>REPLACE(INDEX(GroupVertices[Group],MATCH(Edges[[#This Row],[Vertex 2]],GroupVertices[Vertex],0)),1,1,"")</f>
        <v>4</v>
      </c>
    </row>
    <row r="257" spans="1:56" ht="15">
      <c r="A257" s="64" t="s">
        <v>365</v>
      </c>
      <c r="B257" s="64" t="s">
        <v>471</v>
      </c>
      <c r="C257" s="65"/>
      <c r="D257" s="66"/>
      <c r="E257" s="67"/>
      <c r="F257" s="68"/>
      <c r="G257" s="65"/>
      <c r="H257" s="69"/>
      <c r="I257" s="70"/>
      <c r="J257" s="70"/>
      <c r="K257" s="34" t="s">
        <v>65</v>
      </c>
      <c r="L257" s="77">
        <v>257</v>
      </c>
      <c r="M257" s="77"/>
      <c r="N257" s="72"/>
      <c r="O257" s="79" t="s">
        <v>562</v>
      </c>
      <c r="P257" s="81">
        <v>43660.22201388889</v>
      </c>
      <c r="Q257" s="79" t="s">
        <v>651</v>
      </c>
      <c r="R257" s="79"/>
      <c r="S257" s="79"/>
      <c r="T257" s="79" t="s">
        <v>1048</v>
      </c>
      <c r="U257" s="79"/>
      <c r="V257" s="82" t="s">
        <v>1297</v>
      </c>
      <c r="W257" s="81">
        <v>43660.22201388889</v>
      </c>
      <c r="X257" s="85">
        <v>43660</v>
      </c>
      <c r="Y257" s="87" t="s">
        <v>1650</v>
      </c>
      <c r="Z257" s="82" t="s">
        <v>2167</v>
      </c>
      <c r="AA257" s="79"/>
      <c r="AB257" s="79"/>
      <c r="AC257" s="87" t="s">
        <v>2685</v>
      </c>
      <c r="AD257" s="79"/>
      <c r="AE257" s="79" t="b">
        <v>0</v>
      </c>
      <c r="AF257" s="79">
        <v>0</v>
      </c>
      <c r="AG257" s="87" t="s">
        <v>2991</v>
      </c>
      <c r="AH257" s="79" t="b">
        <v>0</v>
      </c>
      <c r="AI257" s="79" t="s">
        <v>3019</v>
      </c>
      <c r="AJ257" s="79"/>
      <c r="AK257" s="87" t="s">
        <v>2991</v>
      </c>
      <c r="AL257" s="79" t="b">
        <v>0</v>
      </c>
      <c r="AM257" s="79">
        <v>9</v>
      </c>
      <c r="AN257" s="87" t="s">
        <v>2869</v>
      </c>
      <c r="AO257" s="79" t="s">
        <v>3036</v>
      </c>
      <c r="AP257" s="79" t="b">
        <v>0</v>
      </c>
      <c r="AQ257" s="87" t="s">
        <v>2869</v>
      </c>
      <c r="AR257" s="79" t="s">
        <v>178</v>
      </c>
      <c r="AS257" s="79">
        <v>0</v>
      </c>
      <c r="AT257" s="79">
        <v>0</v>
      </c>
      <c r="AU257" s="79"/>
      <c r="AV257" s="79"/>
      <c r="AW257" s="79"/>
      <c r="AX257" s="79"/>
      <c r="AY257" s="79"/>
      <c r="AZ257" s="79"/>
      <c r="BA257" s="79"/>
      <c r="BB257" s="79"/>
      <c r="BC257" s="78" t="str">
        <f>REPLACE(INDEX(GroupVertices[Group],MATCH(Edges[[#This Row],[Vertex 1]],GroupVertices[Vertex],0)),1,1,"")</f>
        <v>8</v>
      </c>
      <c r="BD257" s="78" t="str">
        <f>REPLACE(INDEX(GroupVertices[Group],MATCH(Edges[[#This Row],[Vertex 2]],GroupVertices[Vertex],0)),1,1,"")</f>
        <v>8</v>
      </c>
    </row>
    <row r="258" spans="1:56" ht="15">
      <c r="A258" s="64" t="s">
        <v>366</v>
      </c>
      <c r="B258" s="64" t="s">
        <v>366</v>
      </c>
      <c r="C258" s="65"/>
      <c r="D258" s="66"/>
      <c r="E258" s="67"/>
      <c r="F258" s="68"/>
      <c r="G258" s="65"/>
      <c r="H258" s="69"/>
      <c r="I258" s="70"/>
      <c r="J258" s="70"/>
      <c r="K258" s="34" t="s">
        <v>65</v>
      </c>
      <c r="L258" s="77">
        <v>258</v>
      </c>
      <c r="M258" s="77"/>
      <c r="N258" s="72"/>
      <c r="O258" s="79" t="s">
        <v>178</v>
      </c>
      <c r="P258" s="81">
        <v>43660.23535879629</v>
      </c>
      <c r="Q258" s="79" t="s">
        <v>767</v>
      </c>
      <c r="R258" s="79"/>
      <c r="S258" s="79"/>
      <c r="T258" s="79" t="s">
        <v>1066</v>
      </c>
      <c r="U258" s="79"/>
      <c r="V258" s="82" t="s">
        <v>1298</v>
      </c>
      <c r="W258" s="81">
        <v>43660.23535879629</v>
      </c>
      <c r="X258" s="85">
        <v>43660</v>
      </c>
      <c r="Y258" s="87" t="s">
        <v>1651</v>
      </c>
      <c r="Z258" s="82" t="s">
        <v>2168</v>
      </c>
      <c r="AA258" s="79"/>
      <c r="AB258" s="79"/>
      <c r="AC258" s="87" t="s">
        <v>2686</v>
      </c>
      <c r="AD258" s="79"/>
      <c r="AE258" s="79" t="b">
        <v>0</v>
      </c>
      <c r="AF258" s="79">
        <v>1</v>
      </c>
      <c r="AG258" s="87" t="s">
        <v>2991</v>
      </c>
      <c r="AH258" s="79" t="b">
        <v>0</v>
      </c>
      <c r="AI258" s="79" t="s">
        <v>3019</v>
      </c>
      <c r="AJ258" s="79"/>
      <c r="AK258" s="87" t="s">
        <v>2991</v>
      </c>
      <c r="AL258" s="79" t="b">
        <v>0</v>
      </c>
      <c r="AM258" s="79">
        <v>0</v>
      </c>
      <c r="AN258" s="87" t="s">
        <v>2991</v>
      </c>
      <c r="AO258" s="79" t="s">
        <v>3036</v>
      </c>
      <c r="AP258" s="79" t="b">
        <v>0</v>
      </c>
      <c r="AQ258" s="87" t="s">
        <v>2686</v>
      </c>
      <c r="AR258" s="79" t="s">
        <v>178</v>
      </c>
      <c r="AS258" s="79">
        <v>0</v>
      </c>
      <c r="AT258" s="79">
        <v>0</v>
      </c>
      <c r="AU258" s="79"/>
      <c r="AV258" s="79"/>
      <c r="AW258" s="79"/>
      <c r="AX258" s="79"/>
      <c r="AY258" s="79"/>
      <c r="AZ258" s="79"/>
      <c r="BA258" s="79"/>
      <c r="BB258" s="79"/>
      <c r="BC258" s="78" t="str">
        <f>REPLACE(INDEX(GroupVertices[Group],MATCH(Edges[[#This Row],[Vertex 1]],GroupVertices[Vertex],0)),1,1,"")</f>
        <v>110</v>
      </c>
      <c r="BD258" s="78" t="str">
        <f>REPLACE(INDEX(GroupVertices[Group],MATCH(Edges[[#This Row],[Vertex 2]],GroupVertices[Vertex],0)),1,1,"")</f>
        <v>110</v>
      </c>
    </row>
    <row r="259" spans="1:56" ht="15">
      <c r="A259" s="64" t="s">
        <v>367</v>
      </c>
      <c r="B259" s="64" t="s">
        <v>367</v>
      </c>
      <c r="C259" s="65"/>
      <c r="D259" s="66"/>
      <c r="E259" s="67"/>
      <c r="F259" s="68"/>
      <c r="G259" s="65"/>
      <c r="H259" s="69"/>
      <c r="I259" s="70"/>
      <c r="J259" s="70"/>
      <c r="K259" s="34" t="s">
        <v>65</v>
      </c>
      <c r="L259" s="77">
        <v>259</v>
      </c>
      <c r="M259" s="77"/>
      <c r="N259" s="72"/>
      <c r="O259" s="79" t="s">
        <v>178</v>
      </c>
      <c r="P259" s="81">
        <v>43660.239224537036</v>
      </c>
      <c r="Q259" s="79" t="s">
        <v>768</v>
      </c>
      <c r="R259" s="79"/>
      <c r="S259" s="79"/>
      <c r="T259" s="79" t="s">
        <v>1048</v>
      </c>
      <c r="U259" s="79"/>
      <c r="V259" s="82" t="s">
        <v>1299</v>
      </c>
      <c r="W259" s="81">
        <v>43660.239224537036</v>
      </c>
      <c r="X259" s="85">
        <v>43660</v>
      </c>
      <c r="Y259" s="87" t="s">
        <v>1652</v>
      </c>
      <c r="Z259" s="82" t="s">
        <v>2169</v>
      </c>
      <c r="AA259" s="79"/>
      <c r="AB259" s="79"/>
      <c r="AC259" s="87" t="s">
        <v>2687</v>
      </c>
      <c r="AD259" s="79"/>
      <c r="AE259" s="79" t="b">
        <v>0</v>
      </c>
      <c r="AF259" s="79">
        <v>1</v>
      </c>
      <c r="AG259" s="87" t="s">
        <v>2991</v>
      </c>
      <c r="AH259" s="79" t="b">
        <v>0</v>
      </c>
      <c r="AI259" s="79" t="s">
        <v>3019</v>
      </c>
      <c r="AJ259" s="79"/>
      <c r="AK259" s="87" t="s">
        <v>2991</v>
      </c>
      <c r="AL259" s="79" t="b">
        <v>0</v>
      </c>
      <c r="AM259" s="79">
        <v>0</v>
      </c>
      <c r="AN259" s="87" t="s">
        <v>2991</v>
      </c>
      <c r="AO259" s="79" t="s">
        <v>3036</v>
      </c>
      <c r="AP259" s="79" t="b">
        <v>0</v>
      </c>
      <c r="AQ259" s="87" t="s">
        <v>2687</v>
      </c>
      <c r="AR259" s="79" t="s">
        <v>178</v>
      </c>
      <c r="AS259" s="79">
        <v>0</v>
      </c>
      <c r="AT259" s="79">
        <v>0</v>
      </c>
      <c r="AU259" s="79"/>
      <c r="AV259" s="79"/>
      <c r="AW259" s="79"/>
      <c r="AX259" s="79"/>
      <c r="AY259" s="79"/>
      <c r="AZ259" s="79"/>
      <c r="BA259" s="79"/>
      <c r="BB259" s="79"/>
      <c r="BC259" s="78" t="str">
        <f>REPLACE(INDEX(GroupVertices[Group],MATCH(Edges[[#This Row],[Vertex 1]],GroupVertices[Vertex],0)),1,1,"")</f>
        <v>111</v>
      </c>
      <c r="BD259" s="78" t="str">
        <f>REPLACE(INDEX(GroupVertices[Group],MATCH(Edges[[#This Row],[Vertex 2]],GroupVertices[Vertex],0)),1,1,"")</f>
        <v>111</v>
      </c>
    </row>
    <row r="260" spans="1:56" ht="15">
      <c r="A260" s="64" t="s">
        <v>368</v>
      </c>
      <c r="B260" s="64" t="s">
        <v>368</v>
      </c>
      <c r="C260" s="65"/>
      <c r="D260" s="66"/>
      <c r="E260" s="67"/>
      <c r="F260" s="68"/>
      <c r="G260" s="65"/>
      <c r="H260" s="69"/>
      <c r="I260" s="70"/>
      <c r="J260" s="70"/>
      <c r="K260" s="34" t="s">
        <v>65</v>
      </c>
      <c r="L260" s="77">
        <v>260</v>
      </c>
      <c r="M260" s="77"/>
      <c r="N260" s="72"/>
      <c r="O260" s="79" t="s">
        <v>178</v>
      </c>
      <c r="P260" s="81">
        <v>43660.27622685185</v>
      </c>
      <c r="Q260" s="79" t="s">
        <v>769</v>
      </c>
      <c r="R260" s="79"/>
      <c r="S260" s="79"/>
      <c r="T260" s="79" t="s">
        <v>1048</v>
      </c>
      <c r="U260" s="79"/>
      <c r="V260" s="82" t="s">
        <v>1300</v>
      </c>
      <c r="W260" s="81">
        <v>43660.27622685185</v>
      </c>
      <c r="X260" s="85">
        <v>43660</v>
      </c>
      <c r="Y260" s="87" t="s">
        <v>1653</v>
      </c>
      <c r="Z260" s="82" t="s">
        <v>2170</v>
      </c>
      <c r="AA260" s="79"/>
      <c r="AB260" s="79"/>
      <c r="AC260" s="87" t="s">
        <v>2688</v>
      </c>
      <c r="AD260" s="87" t="s">
        <v>2985</v>
      </c>
      <c r="AE260" s="79" t="b">
        <v>0</v>
      </c>
      <c r="AF260" s="79">
        <v>7</v>
      </c>
      <c r="AG260" s="87" t="s">
        <v>3008</v>
      </c>
      <c r="AH260" s="79" t="b">
        <v>0</v>
      </c>
      <c r="AI260" s="79" t="s">
        <v>3019</v>
      </c>
      <c r="AJ260" s="79"/>
      <c r="AK260" s="87" t="s">
        <v>2991</v>
      </c>
      <c r="AL260" s="79" t="b">
        <v>0</v>
      </c>
      <c r="AM260" s="79">
        <v>0</v>
      </c>
      <c r="AN260" s="87" t="s">
        <v>2991</v>
      </c>
      <c r="AO260" s="79" t="s">
        <v>3036</v>
      </c>
      <c r="AP260" s="79" t="b">
        <v>0</v>
      </c>
      <c r="AQ260" s="87" t="s">
        <v>2985</v>
      </c>
      <c r="AR260" s="79" t="s">
        <v>178</v>
      </c>
      <c r="AS260" s="79">
        <v>0</v>
      </c>
      <c r="AT260" s="79">
        <v>0</v>
      </c>
      <c r="AU260" s="79"/>
      <c r="AV260" s="79"/>
      <c r="AW260" s="79"/>
      <c r="AX260" s="79"/>
      <c r="AY260" s="79"/>
      <c r="AZ260" s="79"/>
      <c r="BA260" s="79"/>
      <c r="BB260" s="79"/>
      <c r="BC260" s="78" t="str">
        <f>REPLACE(INDEX(GroupVertices[Group],MATCH(Edges[[#This Row],[Vertex 1]],GroupVertices[Vertex],0)),1,1,"")</f>
        <v>112</v>
      </c>
      <c r="BD260" s="78" t="str">
        <f>REPLACE(INDEX(GroupVertices[Group],MATCH(Edges[[#This Row],[Vertex 2]],GroupVertices[Vertex],0)),1,1,"")</f>
        <v>112</v>
      </c>
    </row>
    <row r="261" spans="1:56" ht="15">
      <c r="A261" s="64" t="s">
        <v>369</v>
      </c>
      <c r="B261" s="64" t="s">
        <v>369</v>
      </c>
      <c r="C261" s="65"/>
      <c r="D261" s="66"/>
      <c r="E261" s="67"/>
      <c r="F261" s="68"/>
      <c r="G261" s="65"/>
      <c r="H261" s="69"/>
      <c r="I261" s="70"/>
      <c r="J261" s="70"/>
      <c r="K261" s="34" t="s">
        <v>65</v>
      </c>
      <c r="L261" s="77">
        <v>261</v>
      </c>
      <c r="M261" s="77"/>
      <c r="N261" s="72"/>
      <c r="O261" s="79" t="s">
        <v>178</v>
      </c>
      <c r="P261" s="81">
        <v>43660.299155092594</v>
      </c>
      <c r="Q261" s="79" t="s">
        <v>770</v>
      </c>
      <c r="R261" s="79"/>
      <c r="S261" s="79"/>
      <c r="T261" s="79" t="s">
        <v>1048</v>
      </c>
      <c r="U261" s="79"/>
      <c r="V261" s="82" t="s">
        <v>1301</v>
      </c>
      <c r="W261" s="81">
        <v>43660.299155092594</v>
      </c>
      <c r="X261" s="85">
        <v>43660</v>
      </c>
      <c r="Y261" s="87" t="s">
        <v>1654</v>
      </c>
      <c r="Z261" s="82" t="s">
        <v>2171</v>
      </c>
      <c r="AA261" s="79"/>
      <c r="AB261" s="79"/>
      <c r="AC261" s="87" t="s">
        <v>2689</v>
      </c>
      <c r="AD261" s="79"/>
      <c r="AE261" s="79" t="b">
        <v>0</v>
      </c>
      <c r="AF261" s="79">
        <v>1</v>
      </c>
      <c r="AG261" s="87" t="s">
        <v>2991</v>
      </c>
      <c r="AH261" s="79" t="b">
        <v>0</v>
      </c>
      <c r="AI261" s="79" t="s">
        <v>3019</v>
      </c>
      <c r="AJ261" s="79"/>
      <c r="AK261" s="87" t="s">
        <v>2991</v>
      </c>
      <c r="AL261" s="79" t="b">
        <v>0</v>
      </c>
      <c r="AM261" s="79">
        <v>0</v>
      </c>
      <c r="AN261" s="87" t="s">
        <v>2991</v>
      </c>
      <c r="AO261" s="79" t="s">
        <v>3037</v>
      </c>
      <c r="AP261" s="79" t="b">
        <v>0</v>
      </c>
      <c r="AQ261" s="87" t="s">
        <v>2689</v>
      </c>
      <c r="AR261" s="79" t="s">
        <v>178</v>
      </c>
      <c r="AS261" s="79">
        <v>0</v>
      </c>
      <c r="AT261" s="79">
        <v>0</v>
      </c>
      <c r="AU261" s="79"/>
      <c r="AV261" s="79"/>
      <c r="AW261" s="79"/>
      <c r="AX261" s="79"/>
      <c r="AY261" s="79"/>
      <c r="AZ261" s="79"/>
      <c r="BA261" s="79"/>
      <c r="BB261" s="79"/>
      <c r="BC261" s="78" t="str">
        <f>REPLACE(INDEX(GroupVertices[Group],MATCH(Edges[[#This Row],[Vertex 1]],GroupVertices[Vertex],0)),1,1,"")</f>
        <v>113</v>
      </c>
      <c r="BD261" s="78" t="str">
        <f>REPLACE(INDEX(GroupVertices[Group],MATCH(Edges[[#This Row],[Vertex 2]],GroupVertices[Vertex],0)),1,1,"")</f>
        <v>113</v>
      </c>
    </row>
    <row r="262" spans="1:56" ht="15">
      <c r="A262" s="64" t="s">
        <v>370</v>
      </c>
      <c r="B262" s="64" t="s">
        <v>370</v>
      </c>
      <c r="C262" s="65"/>
      <c r="D262" s="66"/>
      <c r="E262" s="67"/>
      <c r="F262" s="68"/>
      <c r="G262" s="65"/>
      <c r="H262" s="69"/>
      <c r="I262" s="70"/>
      <c r="J262" s="70"/>
      <c r="K262" s="34" t="s">
        <v>65</v>
      </c>
      <c r="L262" s="77">
        <v>262</v>
      </c>
      <c r="M262" s="77"/>
      <c r="N262" s="72"/>
      <c r="O262" s="79" t="s">
        <v>178</v>
      </c>
      <c r="P262" s="81">
        <v>43660.305752314816</v>
      </c>
      <c r="Q262" s="79" t="s">
        <v>771</v>
      </c>
      <c r="R262" s="82" t="s">
        <v>1021</v>
      </c>
      <c r="S262" s="79" t="s">
        <v>1037</v>
      </c>
      <c r="T262" s="79" t="s">
        <v>1048</v>
      </c>
      <c r="U262" s="79"/>
      <c r="V262" s="82" t="s">
        <v>1302</v>
      </c>
      <c r="W262" s="81">
        <v>43660.305752314816</v>
      </c>
      <c r="X262" s="85">
        <v>43660</v>
      </c>
      <c r="Y262" s="87" t="s">
        <v>1655</v>
      </c>
      <c r="Z262" s="82" t="s">
        <v>2172</v>
      </c>
      <c r="AA262" s="79"/>
      <c r="AB262" s="79"/>
      <c r="AC262" s="87" t="s">
        <v>2690</v>
      </c>
      <c r="AD262" s="79"/>
      <c r="AE262" s="79" t="b">
        <v>0</v>
      </c>
      <c r="AF262" s="79">
        <v>2</v>
      </c>
      <c r="AG262" s="87" t="s">
        <v>2991</v>
      </c>
      <c r="AH262" s="79" t="b">
        <v>1</v>
      </c>
      <c r="AI262" s="79" t="s">
        <v>3020</v>
      </c>
      <c r="AJ262" s="79"/>
      <c r="AK262" s="87" t="s">
        <v>3035</v>
      </c>
      <c r="AL262" s="79" t="b">
        <v>0</v>
      </c>
      <c r="AM262" s="79">
        <v>0</v>
      </c>
      <c r="AN262" s="87" t="s">
        <v>2991</v>
      </c>
      <c r="AO262" s="79" t="s">
        <v>3037</v>
      </c>
      <c r="AP262" s="79" t="b">
        <v>0</v>
      </c>
      <c r="AQ262" s="87" t="s">
        <v>2690</v>
      </c>
      <c r="AR262" s="79" t="s">
        <v>178</v>
      </c>
      <c r="AS262" s="79">
        <v>0</v>
      </c>
      <c r="AT262" s="79">
        <v>0</v>
      </c>
      <c r="AU262" s="79"/>
      <c r="AV262" s="79"/>
      <c r="AW262" s="79"/>
      <c r="AX262" s="79"/>
      <c r="AY262" s="79"/>
      <c r="AZ262" s="79"/>
      <c r="BA262" s="79"/>
      <c r="BB262" s="79"/>
      <c r="BC262" s="78" t="str">
        <f>REPLACE(INDEX(GroupVertices[Group],MATCH(Edges[[#This Row],[Vertex 1]],GroupVertices[Vertex],0)),1,1,"")</f>
        <v>114</v>
      </c>
      <c r="BD262" s="78" t="str">
        <f>REPLACE(INDEX(GroupVertices[Group],MATCH(Edges[[#This Row],[Vertex 2]],GroupVertices[Vertex],0)),1,1,"")</f>
        <v>114</v>
      </c>
    </row>
    <row r="263" spans="1:56" ht="15">
      <c r="A263" s="64" t="s">
        <v>371</v>
      </c>
      <c r="B263" s="64" t="s">
        <v>519</v>
      </c>
      <c r="C263" s="65"/>
      <c r="D263" s="66"/>
      <c r="E263" s="67"/>
      <c r="F263" s="68"/>
      <c r="G263" s="65"/>
      <c r="H263" s="69"/>
      <c r="I263" s="70"/>
      <c r="J263" s="70"/>
      <c r="K263" s="34" t="s">
        <v>65</v>
      </c>
      <c r="L263" s="77">
        <v>263</v>
      </c>
      <c r="M263" s="77"/>
      <c r="N263" s="72"/>
      <c r="O263" s="79" t="s">
        <v>562</v>
      </c>
      <c r="P263" s="81">
        <v>43660.31091435185</v>
      </c>
      <c r="Q263" s="79" t="s">
        <v>665</v>
      </c>
      <c r="R263" s="82" t="s">
        <v>1011</v>
      </c>
      <c r="S263" s="79" t="s">
        <v>1038</v>
      </c>
      <c r="T263" s="79" t="s">
        <v>1048</v>
      </c>
      <c r="U263" s="82" t="s">
        <v>1125</v>
      </c>
      <c r="V263" s="82" t="s">
        <v>1125</v>
      </c>
      <c r="W263" s="81">
        <v>43660.31091435185</v>
      </c>
      <c r="X263" s="85">
        <v>43660</v>
      </c>
      <c r="Y263" s="87" t="s">
        <v>1656</v>
      </c>
      <c r="Z263" s="82" t="s">
        <v>2173</v>
      </c>
      <c r="AA263" s="79"/>
      <c r="AB263" s="79"/>
      <c r="AC263" s="87" t="s">
        <v>2691</v>
      </c>
      <c r="AD263" s="79"/>
      <c r="AE263" s="79" t="b">
        <v>0</v>
      </c>
      <c r="AF263" s="79">
        <v>0</v>
      </c>
      <c r="AG263" s="87" t="s">
        <v>2991</v>
      </c>
      <c r="AH263" s="79" t="b">
        <v>0</v>
      </c>
      <c r="AI263" s="79" t="s">
        <v>3019</v>
      </c>
      <c r="AJ263" s="79"/>
      <c r="AK263" s="87" t="s">
        <v>2991</v>
      </c>
      <c r="AL263" s="79" t="b">
        <v>0</v>
      </c>
      <c r="AM263" s="79">
        <v>8</v>
      </c>
      <c r="AN263" s="87" t="s">
        <v>2974</v>
      </c>
      <c r="AO263" s="79" t="s">
        <v>3037</v>
      </c>
      <c r="AP263" s="79" t="b">
        <v>0</v>
      </c>
      <c r="AQ263" s="87" t="s">
        <v>2974</v>
      </c>
      <c r="AR263" s="79" t="s">
        <v>178</v>
      </c>
      <c r="AS263" s="79">
        <v>0</v>
      </c>
      <c r="AT263" s="79">
        <v>0</v>
      </c>
      <c r="AU263" s="79"/>
      <c r="AV263" s="79"/>
      <c r="AW263" s="79"/>
      <c r="AX263" s="79"/>
      <c r="AY263" s="79"/>
      <c r="AZ263" s="79"/>
      <c r="BA263" s="79"/>
      <c r="BB263" s="79"/>
      <c r="BC263" s="78" t="str">
        <f>REPLACE(INDEX(GroupVertices[Group],MATCH(Edges[[#This Row],[Vertex 1]],GroupVertices[Vertex],0)),1,1,"")</f>
        <v>2</v>
      </c>
      <c r="BD263" s="78" t="str">
        <f>REPLACE(INDEX(GroupVertices[Group],MATCH(Edges[[#This Row],[Vertex 2]],GroupVertices[Vertex],0)),1,1,"")</f>
        <v>2</v>
      </c>
    </row>
    <row r="264" spans="1:56" ht="15">
      <c r="A264" s="64" t="s">
        <v>372</v>
      </c>
      <c r="B264" s="64" t="s">
        <v>372</v>
      </c>
      <c r="C264" s="65"/>
      <c r="D264" s="66"/>
      <c r="E264" s="67"/>
      <c r="F264" s="68"/>
      <c r="G264" s="65"/>
      <c r="H264" s="69"/>
      <c r="I264" s="70"/>
      <c r="J264" s="70"/>
      <c r="K264" s="34" t="s">
        <v>65</v>
      </c>
      <c r="L264" s="77">
        <v>264</v>
      </c>
      <c r="M264" s="77"/>
      <c r="N264" s="72"/>
      <c r="O264" s="79" t="s">
        <v>178</v>
      </c>
      <c r="P264" s="81">
        <v>43660.32047453704</v>
      </c>
      <c r="Q264" s="79" t="s">
        <v>772</v>
      </c>
      <c r="R264" s="79"/>
      <c r="S264" s="79"/>
      <c r="T264" s="79" t="s">
        <v>1048</v>
      </c>
      <c r="U264" s="79"/>
      <c r="V264" s="82" t="s">
        <v>1303</v>
      </c>
      <c r="W264" s="81">
        <v>43660.32047453704</v>
      </c>
      <c r="X264" s="85">
        <v>43660</v>
      </c>
      <c r="Y264" s="87" t="s">
        <v>1657</v>
      </c>
      <c r="Z264" s="82" t="s">
        <v>2174</v>
      </c>
      <c r="AA264" s="79"/>
      <c r="AB264" s="79"/>
      <c r="AC264" s="87" t="s">
        <v>2692</v>
      </c>
      <c r="AD264" s="79"/>
      <c r="AE264" s="79" t="b">
        <v>0</v>
      </c>
      <c r="AF264" s="79">
        <v>1</v>
      </c>
      <c r="AG264" s="87" t="s">
        <v>2991</v>
      </c>
      <c r="AH264" s="79" t="b">
        <v>0</v>
      </c>
      <c r="AI264" s="79" t="s">
        <v>3019</v>
      </c>
      <c r="AJ264" s="79"/>
      <c r="AK264" s="87" t="s">
        <v>2991</v>
      </c>
      <c r="AL264" s="79" t="b">
        <v>0</v>
      </c>
      <c r="AM264" s="79">
        <v>0</v>
      </c>
      <c r="AN264" s="87" t="s">
        <v>2991</v>
      </c>
      <c r="AO264" s="79" t="s">
        <v>3036</v>
      </c>
      <c r="AP264" s="79" t="b">
        <v>0</v>
      </c>
      <c r="AQ264" s="87" t="s">
        <v>2692</v>
      </c>
      <c r="AR264" s="79" t="s">
        <v>178</v>
      </c>
      <c r="AS264" s="79">
        <v>0</v>
      </c>
      <c r="AT264" s="79">
        <v>0</v>
      </c>
      <c r="AU264" s="79"/>
      <c r="AV264" s="79"/>
      <c r="AW264" s="79"/>
      <c r="AX264" s="79"/>
      <c r="AY264" s="79"/>
      <c r="AZ264" s="79"/>
      <c r="BA264" s="79"/>
      <c r="BB264" s="79"/>
      <c r="BC264" s="78" t="str">
        <f>REPLACE(INDEX(GroupVertices[Group],MATCH(Edges[[#This Row],[Vertex 1]],GroupVertices[Vertex],0)),1,1,"")</f>
        <v>115</v>
      </c>
      <c r="BD264" s="78" t="str">
        <f>REPLACE(INDEX(GroupVertices[Group],MATCH(Edges[[#This Row],[Vertex 2]],GroupVertices[Vertex],0)),1,1,"")</f>
        <v>115</v>
      </c>
    </row>
    <row r="265" spans="1:56" ht="15">
      <c r="A265" s="64" t="s">
        <v>373</v>
      </c>
      <c r="B265" s="64" t="s">
        <v>373</v>
      </c>
      <c r="C265" s="65"/>
      <c r="D265" s="66"/>
      <c r="E265" s="67"/>
      <c r="F265" s="68"/>
      <c r="G265" s="65"/>
      <c r="H265" s="69"/>
      <c r="I265" s="70"/>
      <c r="J265" s="70"/>
      <c r="K265" s="34" t="s">
        <v>65</v>
      </c>
      <c r="L265" s="77">
        <v>265</v>
      </c>
      <c r="M265" s="77"/>
      <c r="N265" s="72"/>
      <c r="O265" s="79" t="s">
        <v>178</v>
      </c>
      <c r="P265" s="81">
        <v>43660.32524305556</v>
      </c>
      <c r="Q265" s="79" t="s">
        <v>773</v>
      </c>
      <c r="R265" s="79"/>
      <c r="S265" s="79"/>
      <c r="T265" s="79" t="s">
        <v>1048</v>
      </c>
      <c r="U265" s="79"/>
      <c r="V265" s="82" t="s">
        <v>1304</v>
      </c>
      <c r="W265" s="81">
        <v>43660.32524305556</v>
      </c>
      <c r="X265" s="85">
        <v>43660</v>
      </c>
      <c r="Y265" s="87" t="s">
        <v>1658</v>
      </c>
      <c r="Z265" s="82" t="s">
        <v>2175</v>
      </c>
      <c r="AA265" s="79"/>
      <c r="AB265" s="79"/>
      <c r="AC265" s="87" t="s">
        <v>2693</v>
      </c>
      <c r="AD265" s="79"/>
      <c r="AE265" s="79" t="b">
        <v>0</v>
      </c>
      <c r="AF265" s="79">
        <v>1</v>
      </c>
      <c r="AG265" s="87" t="s">
        <v>2991</v>
      </c>
      <c r="AH265" s="79" t="b">
        <v>0</v>
      </c>
      <c r="AI265" s="79" t="s">
        <v>3019</v>
      </c>
      <c r="AJ265" s="79"/>
      <c r="AK265" s="87" t="s">
        <v>2991</v>
      </c>
      <c r="AL265" s="79" t="b">
        <v>0</v>
      </c>
      <c r="AM265" s="79">
        <v>0</v>
      </c>
      <c r="AN265" s="87" t="s">
        <v>2991</v>
      </c>
      <c r="AO265" s="79" t="s">
        <v>3037</v>
      </c>
      <c r="AP265" s="79" t="b">
        <v>0</v>
      </c>
      <c r="AQ265" s="87" t="s">
        <v>2693</v>
      </c>
      <c r="AR265" s="79" t="s">
        <v>178</v>
      </c>
      <c r="AS265" s="79">
        <v>0</v>
      </c>
      <c r="AT265" s="79">
        <v>0</v>
      </c>
      <c r="AU265" s="79"/>
      <c r="AV265" s="79"/>
      <c r="AW265" s="79"/>
      <c r="AX265" s="79"/>
      <c r="AY265" s="79"/>
      <c r="AZ265" s="79"/>
      <c r="BA265" s="79"/>
      <c r="BB265" s="79"/>
      <c r="BC265" s="78" t="str">
        <f>REPLACE(INDEX(GroupVertices[Group],MATCH(Edges[[#This Row],[Vertex 1]],GroupVertices[Vertex],0)),1,1,"")</f>
        <v>116</v>
      </c>
      <c r="BD265" s="78" t="str">
        <f>REPLACE(INDEX(GroupVertices[Group],MATCH(Edges[[#This Row],[Vertex 2]],GroupVertices[Vertex],0)),1,1,"")</f>
        <v>116</v>
      </c>
    </row>
    <row r="266" spans="1:56" ht="15">
      <c r="A266" s="64" t="s">
        <v>374</v>
      </c>
      <c r="B266" s="64" t="s">
        <v>461</v>
      </c>
      <c r="C266" s="65"/>
      <c r="D266" s="66"/>
      <c r="E266" s="67"/>
      <c r="F266" s="68"/>
      <c r="G266" s="65"/>
      <c r="H266" s="69"/>
      <c r="I266" s="70"/>
      <c r="J266" s="70"/>
      <c r="K266" s="34" t="s">
        <v>65</v>
      </c>
      <c r="L266" s="77">
        <v>266</v>
      </c>
      <c r="M266" s="77"/>
      <c r="N266" s="72"/>
      <c r="O266" s="79" t="s">
        <v>562</v>
      </c>
      <c r="P266" s="81">
        <v>43660.353900462964</v>
      </c>
      <c r="Q266" s="79" t="s">
        <v>663</v>
      </c>
      <c r="R266" s="79"/>
      <c r="S266" s="79"/>
      <c r="T266" s="79" t="s">
        <v>1048</v>
      </c>
      <c r="U266" s="79"/>
      <c r="V266" s="82" t="s">
        <v>1305</v>
      </c>
      <c r="W266" s="81">
        <v>43660.353900462964</v>
      </c>
      <c r="X266" s="85">
        <v>43660</v>
      </c>
      <c r="Y266" s="87" t="s">
        <v>1659</v>
      </c>
      <c r="Z266" s="82" t="s">
        <v>2176</v>
      </c>
      <c r="AA266" s="79"/>
      <c r="AB266" s="79"/>
      <c r="AC266" s="87" t="s">
        <v>2694</v>
      </c>
      <c r="AD266" s="79"/>
      <c r="AE266" s="79" t="b">
        <v>0</v>
      </c>
      <c r="AF266" s="79">
        <v>0</v>
      </c>
      <c r="AG266" s="87" t="s">
        <v>2991</v>
      </c>
      <c r="AH266" s="79" t="b">
        <v>0</v>
      </c>
      <c r="AI266" s="79" t="s">
        <v>3019</v>
      </c>
      <c r="AJ266" s="79"/>
      <c r="AK266" s="87" t="s">
        <v>2991</v>
      </c>
      <c r="AL266" s="79" t="b">
        <v>0</v>
      </c>
      <c r="AM266" s="79">
        <v>30</v>
      </c>
      <c r="AN266" s="87" t="s">
        <v>2856</v>
      </c>
      <c r="AO266" s="79" t="s">
        <v>3036</v>
      </c>
      <c r="AP266" s="79" t="b">
        <v>0</v>
      </c>
      <c r="AQ266" s="87" t="s">
        <v>2856</v>
      </c>
      <c r="AR266" s="79" t="s">
        <v>178</v>
      </c>
      <c r="AS266" s="79">
        <v>0</v>
      </c>
      <c r="AT266" s="79">
        <v>0</v>
      </c>
      <c r="AU266" s="79"/>
      <c r="AV266" s="79"/>
      <c r="AW266" s="79"/>
      <c r="AX266" s="79"/>
      <c r="AY266" s="79"/>
      <c r="AZ266" s="79"/>
      <c r="BA266" s="79"/>
      <c r="BB266" s="79"/>
      <c r="BC266" s="78" t="str">
        <f>REPLACE(INDEX(GroupVertices[Group],MATCH(Edges[[#This Row],[Vertex 1]],GroupVertices[Vertex],0)),1,1,"")</f>
        <v>4</v>
      </c>
      <c r="BD266" s="78" t="str">
        <f>REPLACE(INDEX(GroupVertices[Group],MATCH(Edges[[#This Row],[Vertex 2]],GroupVertices[Vertex],0)),1,1,"")</f>
        <v>4</v>
      </c>
    </row>
    <row r="267" spans="1:56" ht="15">
      <c r="A267" s="64" t="s">
        <v>375</v>
      </c>
      <c r="B267" s="64" t="s">
        <v>375</v>
      </c>
      <c r="C267" s="65"/>
      <c r="D267" s="66"/>
      <c r="E267" s="67"/>
      <c r="F267" s="68"/>
      <c r="G267" s="65"/>
      <c r="H267" s="69"/>
      <c r="I267" s="70"/>
      <c r="J267" s="70"/>
      <c r="K267" s="34" t="s">
        <v>65</v>
      </c>
      <c r="L267" s="77">
        <v>267</v>
      </c>
      <c r="M267" s="77"/>
      <c r="N267" s="72"/>
      <c r="O267" s="79" t="s">
        <v>178</v>
      </c>
      <c r="P267" s="81">
        <v>43660.130625</v>
      </c>
      <c r="Q267" s="79" t="s">
        <v>774</v>
      </c>
      <c r="R267" s="79"/>
      <c r="S267" s="79"/>
      <c r="T267" s="79" t="s">
        <v>1052</v>
      </c>
      <c r="U267" s="79"/>
      <c r="V267" s="82" t="s">
        <v>1306</v>
      </c>
      <c r="W267" s="81">
        <v>43660.130625</v>
      </c>
      <c r="X267" s="85">
        <v>43660</v>
      </c>
      <c r="Y267" s="87" t="s">
        <v>1660</v>
      </c>
      <c r="Z267" s="82" t="s">
        <v>2177</v>
      </c>
      <c r="AA267" s="79"/>
      <c r="AB267" s="79"/>
      <c r="AC267" s="87" t="s">
        <v>2695</v>
      </c>
      <c r="AD267" s="79"/>
      <c r="AE267" s="79" t="b">
        <v>0</v>
      </c>
      <c r="AF267" s="79">
        <v>3</v>
      </c>
      <c r="AG267" s="87" t="s">
        <v>2991</v>
      </c>
      <c r="AH267" s="79" t="b">
        <v>0</v>
      </c>
      <c r="AI267" s="79" t="s">
        <v>3019</v>
      </c>
      <c r="AJ267" s="79"/>
      <c r="AK267" s="87" t="s">
        <v>2991</v>
      </c>
      <c r="AL267" s="79" t="b">
        <v>0</v>
      </c>
      <c r="AM267" s="79">
        <v>0</v>
      </c>
      <c r="AN267" s="87" t="s">
        <v>2991</v>
      </c>
      <c r="AO267" s="79" t="s">
        <v>3036</v>
      </c>
      <c r="AP267" s="79" t="b">
        <v>0</v>
      </c>
      <c r="AQ267" s="87" t="s">
        <v>2695</v>
      </c>
      <c r="AR267" s="79" t="s">
        <v>178</v>
      </c>
      <c r="AS267" s="79">
        <v>0</v>
      </c>
      <c r="AT267" s="79">
        <v>0</v>
      </c>
      <c r="AU267" s="79"/>
      <c r="AV267" s="79"/>
      <c r="AW267" s="79"/>
      <c r="AX267" s="79"/>
      <c r="AY267" s="79"/>
      <c r="AZ267" s="79"/>
      <c r="BA267" s="79"/>
      <c r="BB267" s="79"/>
      <c r="BC267" s="78" t="str">
        <f>REPLACE(INDEX(GroupVertices[Group],MATCH(Edges[[#This Row],[Vertex 1]],GroupVertices[Vertex],0)),1,1,"")</f>
        <v>117</v>
      </c>
      <c r="BD267" s="78" t="str">
        <f>REPLACE(INDEX(GroupVertices[Group],MATCH(Edges[[#This Row],[Vertex 2]],GroupVertices[Vertex],0)),1,1,"")</f>
        <v>117</v>
      </c>
    </row>
    <row r="268" spans="1:56" ht="15">
      <c r="A268" s="64" t="s">
        <v>375</v>
      </c>
      <c r="B268" s="64" t="s">
        <v>375</v>
      </c>
      <c r="C268" s="65"/>
      <c r="D268" s="66"/>
      <c r="E268" s="67"/>
      <c r="F268" s="68"/>
      <c r="G268" s="65"/>
      <c r="H268" s="69"/>
      <c r="I268" s="70"/>
      <c r="J268" s="70"/>
      <c r="K268" s="34" t="s">
        <v>65</v>
      </c>
      <c r="L268" s="77">
        <v>268</v>
      </c>
      <c r="M268" s="77"/>
      <c r="N268" s="72"/>
      <c r="O268" s="79" t="s">
        <v>178</v>
      </c>
      <c r="P268" s="81">
        <v>43660.366689814815</v>
      </c>
      <c r="Q268" s="79" t="s">
        <v>775</v>
      </c>
      <c r="R268" s="79"/>
      <c r="S268" s="79"/>
      <c r="T268" s="79" t="s">
        <v>1052</v>
      </c>
      <c r="U268" s="79"/>
      <c r="V268" s="82" t="s">
        <v>1306</v>
      </c>
      <c r="W268" s="81">
        <v>43660.366689814815</v>
      </c>
      <c r="X268" s="85">
        <v>43660</v>
      </c>
      <c r="Y268" s="87" t="s">
        <v>1661</v>
      </c>
      <c r="Z268" s="82" t="s">
        <v>2178</v>
      </c>
      <c r="AA268" s="79"/>
      <c r="AB268" s="79"/>
      <c r="AC268" s="87" t="s">
        <v>2696</v>
      </c>
      <c r="AD268" s="79"/>
      <c r="AE268" s="79" t="b">
        <v>0</v>
      </c>
      <c r="AF268" s="79">
        <v>1</v>
      </c>
      <c r="AG268" s="87" t="s">
        <v>2991</v>
      </c>
      <c r="AH268" s="79" t="b">
        <v>0</v>
      </c>
      <c r="AI268" s="79" t="s">
        <v>3019</v>
      </c>
      <c r="AJ268" s="79"/>
      <c r="AK268" s="87" t="s">
        <v>2991</v>
      </c>
      <c r="AL268" s="79" t="b">
        <v>0</v>
      </c>
      <c r="AM268" s="79">
        <v>0</v>
      </c>
      <c r="AN268" s="87" t="s">
        <v>2991</v>
      </c>
      <c r="AO268" s="79" t="s">
        <v>3036</v>
      </c>
      <c r="AP268" s="79" t="b">
        <v>0</v>
      </c>
      <c r="AQ268" s="87" t="s">
        <v>2696</v>
      </c>
      <c r="AR268" s="79" t="s">
        <v>178</v>
      </c>
      <c r="AS268" s="79">
        <v>0</v>
      </c>
      <c r="AT268" s="79">
        <v>0</v>
      </c>
      <c r="AU268" s="79"/>
      <c r="AV268" s="79"/>
      <c r="AW268" s="79"/>
      <c r="AX268" s="79"/>
      <c r="AY268" s="79"/>
      <c r="AZ268" s="79"/>
      <c r="BA268" s="79"/>
      <c r="BB268" s="79"/>
      <c r="BC268" s="78" t="str">
        <f>REPLACE(INDEX(GroupVertices[Group],MATCH(Edges[[#This Row],[Vertex 1]],GroupVertices[Vertex],0)),1,1,"")</f>
        <v>117</v>
      </c>
      <c r="BD268" s="78" t="str">
        <f>REPLACE(INDEX(GroupVertices[Group],MATCH(Edges[[#This Row],[Vertex 2]],GroupVertices[Vertex],0)),1,1,"")</f>
        <v>117</v>
      </c>
    </row>
    <row r="269" spans="1:56" ht="15">
      <c r="A269" s="64" t="s">
        <v>376</v>
      </c>
      <c r="B269" s="64" t="s">
        <v>376</v>
      </c>
      <c r="C269" s="65"/>
      <c r="D269" s="66"/>
      <c r="E269" s="67"/>
      <c r="F269" s="68"/>
      <c r="G269" s="65"/>
      <c r="H269" s="69"/>
      <c r="I269" s="70"/>
      <c r="J269" s="70"/>
      <c r="K269" s="34" t="s">
        <v>65</v>
      </c>
      <c r="L269" s="77">
        <v>269</v>
      </c>
      <c r="M269" s="77"/>
      <c r="N269" s="72"/>
      <c r="O269" s="79" t="s">
        <v>178</v>
      </c>
      <c r="P269" s="81">
        <v>43660.3719212963</v>
      </c>
      <c r="Q269" s="79" t="s">
        <v>776</v>
      </c>
      <c r="R269" s="79"/>
      <c r="S269" s="79"/>
      <c r="T269" s="79" t="s">
        <v>1048</v>
      </c>
      <c r="U269" s="79"/>
      <c r="V269" s="82" t="s">
        <v>1307</v>
      </c>
      <c r="W269" s="81">
        <v>43660.3719212963</v>
      </c>
      <c r="X269" s="85">
        <v>43660</v>
      </c>
      <c r="Y269" s="87" t="s">
        <v>1662</v>
      </c>
      <c r="Z269" s="82" t="s">
        <v>2179</v>
      </c>
      <c r="AA269" s="79"/>
      <c r="AB269" s="79"/>
      <c r="AC269" s="87" t="s">
        <v>2697</v>
      </c>
      <c r="AD269" s="79"/>
      <c r="AE269" s="79" t="b">
        <v>0</v>
      </c>
      <c r="AF269" s="79">
        <v>1</v>
      </c>
      <c r="AG269" s="87" t="s">
        <v>2991</v>
      </c>
      <c r="AH269" s="79" t="b">
        <v>0</v>
      </c>
      <c r="AI269" s="79" t="s">
        <v>3019</v>
      </c>
      <c r="AJ269" s="79"/>
      <c r="AK269" s="87" t="s">
        <v>2991</v>
      </c>
      <c r="AL269" s="79" t="b">
        <v>0</v>
      </c>
      <c r="AM269" s="79">
        <v>0</v>
      </c>
      <c r="AN269" s="87" t="s">
        <v>2991</v>
      </c>
      <c r="AO269" s="79" t="s">
        <v>3036</v>
      </c>
      <c r="AP269" s="79" t="b">
        <v>0</v>
      </c>
      <c r="AQ269" s="87" t="s">
        <v>2697</v>
      </c>
      <c r="AR269" s="79" t="s">
        <v>178</v>
      </c>
      <c r="AS269" s="79">
        <v>0</v>
      </c>
      <c r="AT269" s="79">
        <v>0</v>
      </c>
      <c r="AU269" s="79"/>
      <c r="AV269" s="79"/>
      <c r="AW269" s="79"/>
      <c r="AX269" s="79"/>
      <c r="AY269" s="79"/>
      <c r="AZ269" s="79"/>
      <c r="BA269" s="79"/>
      <c r="BB269" s="79"/>
      <c r="BC269" s="78" t="str">
        <f>REPLACE(INDEX(GroupVertices[Group],MATCH(Edges[[#This Row],[Vertex 1]],GroupVertices[Vertex],0)),1,1,"")</f>
        <v>118</v>
      </c>
      <c r="BD269" s="78" t="str">
        <f>REPLACE(INDEX(GroupVertices[Group],MATCH(Edges[[#This Row],[Vertex 2]],GroupVertices[Vertex],0)),1,1,"")</f>
        <v>118</v>
      </c>
    </row>
    <row r="270" spans="1:56" ht="15">
      <c r="A270" s="64" t="s">
        <v>377</v>
      </c>
      <c r="B270" s="64" t="s">
        <v>377</v>
      </c>
      <c r="C270" s="65"/>
      <c r="D270" s="66"/>
      <c r="E270" s="67"/>
      <c r="F270" s="68"/>
      <c r="G270" s="65"/>
      <c r="H270" s="69"/>
      <c r="I270" s="70"/>
      <c r="J270" s="70"/>
      <c r="K270" s="34" t="s">
        <v>65</v>
      </c>
      <c r="L270" s="77">
        <v>270</v>
      </c>
      <c r="M270" s="77"/>
      <c r="N270" s="72"/>
      <c r="O270" s="79" t="s">
        <v>178</v>
      </c>
      <c r="P270" s="81">
        <v>43660.41297453704</v>
      </c>
      <c r="Q270" s="79" t="s">
        <v>777</v>
      </c>
      <c r="R270" s="79"/>
      <c r="S270" s="79"/>
      <c r="T270" s="79" t="s">
        <v>1048</v>
      </c>
      <c r="U270" s="79"/>
      <c r="V270" s="82" t="s">
        <v>1308</v>
      </c>
      <c r="W270" s="81">
        <v>43660.41297453704</v>
      </c>
      <c r="X270" s="85">
        <v>43660</v>
      </c>
      <c r="Y270" s="87" t="s">
        <v>1663</v>
      </c>
      <c r="Z270" s="82" t="s">
        <v>2180</v>
      </c>
      <c r="AA270" s="79"/>
      <c r="AB270" s="79"/>
      <c r="AC270" s="87" t="s">
        <v>2698</v>
      </c>
      <c r="AD270" s="79"/>
      <c r="AE270" s="79" t="b">
        <v>0</v>
      </c>
      <c r="AF270" s="79">
        <v>7</v>
      </c>
      <c r="AG270" s="87" t="s">
        <v>2991</v>
      </c>
      <c r="AH270" s="79" t="b">
        <v>0</v>
      </c>
      <c r="AI270" s="79" t="s">
        <v>3019</v>
      </c>
      <c r="AJ270" s="79"/>
      <c r="AK270" s="87" t="s">
        <v>2991</v>
      </c>
      <c r="AL270" s="79" t="b">
        <v>0</v>
      </c>
      <c r="AM270" s="79">
        <v>0</v>
      </c>
      <c r="AN270" s="87" t="s">
        <v>2991</v>
      </c>
      <c r="AO270" s="79" t="s">
        <v>3036</v>
      </c>
      <c r="AP270" s="79" t="b">
        <v>0</v>
      </c>
      <c r="AQ270" s="87" t="s">
        <v>2698</v>
      </c>
      <c r="AR270" s="79" t="s">
        <v>178</v>
      </c>
      <c r="AS270" s="79">
        <v>0</v>
      </c>
      <c r="AT270" s="79">
        <v>0</v>
      </c>
      <c r="AU270" s="79"/>
      <c r="AV270" s="79"/>
      <c r="AW270" s="79"/>
      <c r="AX270" s="79"/>
      <c r="AY270" s="79"/>
      <c r="AZ270" s="79"/>
      <c r="BA270" s="79"/>
      <c r="BB270" s="79"/>
      <c r="BC270" s="78" t="str">
        <f>REPLACE(INDEX(GroupVertices[Group],MATCH(Edges[[#This Row],[Vertex 1]],GroupVertices[Vertex],0)),1,1,"")</f>
        <v>119</v>
      </c>
      <c r="BD270" s="78" t="str">
        <f>REPLACE(INDEX(GroupVertices[Group],MATCH(Edges[[#This Row],[Vertex 2]],GroupVertices[Vertex],0)),1,1,"")</f>
        <v>119</v>
      </c>
    </row>
    <row r="271" spans="1:56" ht="15">
      <c r="A271" s="64" t="s">
        <v>378</v>
      </c>
      <c r="B271" s="64" t="s">
        <v>378</v>
      </c>
      <c r="C271" s="65"/>
      <c r="D271" s="66"/>
      <c r="E271" s="67"/>
      <c r="F271" s="68"/>
      <c r="G271" s="65"/>
      <c r="H271" s="69"/>
      <c r="I271" s="70"/>
      <c r="J271" s="70"/>
      <c r="K271" s="34" t="s">
        <v>65</v>
      </c>
      <c r="L271" s="77">
        <v>271</v>
      </c>
      <c r="M271" s="77"/>
      <c r="N271" s="72"/>
      <c r="O271" s="79" t="s">
        <v>178</v>
      </c>
      <c r="P271" s="81">
        <v>43660.42638888889</v>
      </c>
      <c r="Q271" s="79" t="s">
        <v>778</v>
      </c>
      <c r="R271" s="82" t="s">
        <v>1022</v>
      </c>
      <c r="S271" s="79" t="s">
        <v>1039</v>
      </c>
      <c r="T271" s="79" t="s">
        <v>1087</v>
      </c>
      <c r="U271" s="79"/>
      <c r="V271" s="82" t="s">
        <v>1309</v>
      </c>
      <c r="W271" s="81">
        <v>43660.42638888889</v>
      </c>
      <c r="X271" s="85">
        <v>43660</v>
      </c>
      <c r="Y271" s="87" t="s">
        <v>1664</v>
      </c>
      <c r="Z271" s="82" t="s">
        <v>2181</v>
      </c>
      <c r="AA271" s="79"/>
      <c r="AB271" s="79"/>
      <c r="AC271" s="87" t="s">
        <v>2699</v>
      </c>
      <c r="AD271" s="79"/>
      <c r="AE271" s="79" t="b">
        <v>0</v>
      </c>
      <c r="AF271" s="79">
        <v>1</v>
      </c>
      <c r="AG271" s="87" t="s">
        <v>2991</v>
      </c>
      <c r="AH271" s="79" t="b">
        <v>0</v>
      </c>
      <c r="AI271" s="79" t="s">
        <v>3019</v>
      </c>
      <c r="AJ271" s="79"/>
      <c r="AK271" s="87" t="s">
        <v>2991</v>
      </c>
      <c r="AL271" s="79" t="b">
        <v>0</v>
      </c>
      <c r="AM271" s="79">
        <v>0</v>
      </c>
      <c r="AN271" s="87" t="s">
        <v>2991</v>
      </c>
      <c r="AO271" s="79" t="s">
        <v>3043</v>
      </c>
      <c r="AP271" s="79" t="b">
        <v>0</v>
      </c>
      <c r="AQ271" s="87" t="s">
        <v>2699</v>
      </c>
      <c r="AR271" s="79" t="s">
        <v>178</v>
      </c>
      <c r="AS271" s="79">
        <v>0</v>
      </c>
      <c r="AT271" s="79">
        <v>0</v>
      </c>
      <c r="AU271" s="79"/>
      <c r="AV271" s="79"/>
      <c r="AW271" s="79"/>
      <c r="AX271" s="79"/>
      <c r="AY271" s="79"/>
      <c r="AZ271" s="79"/>
      <c r="BA271" s="79"/>
      <c r="BB271" s="79"/>
      <c r="BC271" s="78" t="str">
        <f>REPLACE(INDEX(GroupVertices[Group],MATCH(Edges[[#This Row],[Vertex 1]],GroupVertices[Vertex],0)),1,1,"")</f>
        <v>120</v>
      </c>
      <c r="BD271" s="78" t="str">
        <f>REPLACE(INDEX(GroupVertices[Group],MATCH(Edges[[#This Row],[Vertex 2]],GroupVertices[Vertex],0)),1,1,"")</f>
        <v>120</v>
      </c>
    </row>
    <row r="272" spans="1:56" ht="15">
      <c r="A272" s="64" t="s">
        <v>379</v>
      </c>
      <c r="B272" s="64" t="s">
        <v>544</v>
      </c>
      <c r="C272" s="65"/>
      <c r="D272" s="66"/>
      <c r="E272" s="67"/>
      <c r="F272" s="68"/>
      <c r="G272" s="65"/>
      <c r="H272" s="69"/>
      <c r="I272" s="70"/>
      <c r="J272" s="70"/>
      <c r="K272" s="34" t="s">
        <v>65</v>
      </c>
      <c r="L272" s="77">
        <v>272</v>
      </c>
      <c r="M272" s="77"/>
      <c r="N272" s="72"/>
      <c r="O272" s="79" t="s">
        <v>560</v>
      </c>
      <c r="P272" s="81">
        <v>43660.05956018518</v>
      </c>
      <c r="Q272" s="79" t="s">
        <v>779</v>
      </c>
      <c r="R272" s="79"/>
      <c r="S272" s="79"/>
      <c r="T272" s="79" t="s">
        <v>1048</v>
      </c>
      <c r="U272" s="79"/>
      <c r="V272" s="82" t="s">
        <v>1310</v>
      </c>
      <c r="W272" s="81">
        <v>43660.05956018518</v>
      </c>
      <c r="X272" s="85">
        <v>43660</v>
      </c>
      <c r="Y272" s="87" t="s">
        <v>1665</v>
      </c>
      <c r="Z272" s="82" t="s">
        <v>2182</v>
      </c>
      <c r="AA272" s="79"/>
      <c r="AB272" s="79"/>
      <c r="AC272" s="87" t="s">
        <v>2700</v>
      </c>
      <c r="AD272" s="87" t="s">
        <v>2986</v>
      </c>
      <c r="AE272" s="79" t="b">
        <v>0</v>
      </c>
      <c r="AF272" s="79">
        <v>1</v>
      </c>
      <c r="AG272" s="87" t="s">
        <v>3009</v>
      </c>
      <c r="AH272" s="79" t="b">
        <v>0</v>
      </c>
      <c r="AI272" s="79" t="s">
        <v>3019</v>
      </c>
      <c r="AJ272" s="79"/>
      <c r="AK272" s="87" t="s">
        <v>2991</v>
      </c>
      <c r="AL272" s="79" t="b">
        <v>0</v>
      </c>
      <c r="AM272" s="79">
        <v>0</v>
      </c>
      <c r="AN272" s="87" t="s">
        <v>2991</v>
      </c>
      <c r="AO272" s="79" t="s">
        <v>3036</v>
      </c>
      <c r="AP272" s="79" t="b">
        <v>0</v>
      </c>
      <c r="AQ272" s="87" t="s">
        <v>2986</v>
      </c>
      <c r="AR272" s="79" t="s">
        <v>178</v>
      </c>
      <c r="AS272" s="79">
        <v>0</v>
      </c>
      <c r="AT272" s="79">
        <v>0</v>
      </c>
      <c r="AU272" s="79"/>
      <c r="AV272" s="79"/>
      <c r="AW272" s="79"/>
      <c r="AX272" s="79"/>
      <c r="AY272" s="79"/>
      <c r="AZ272" s="79"/>
      <c r="BA272" s="79"/>
      <c r="BB272" s="79"/>
      <c r="BC272" s="78" t="str">
        <f>REPLACE(INDEX(GroupVertices[Group],MATCH(Edges[[#This Row],[Vertex 1]],GroupVertices[Vertex],0)),1,1,"")</f>
        <v>1</v>
      </c>
      <c r="BD272" s="78" t="str">
        <f>REPLACE(INDEX(GroupVertices[Group],MATCH(Edges[[#This Row],[Vertex 2]],GroupVertices[Vertex],0)),1,1,"")</f>
        <v>1</v>
      </c>
    </row>
    <row r="273" spans="1:56" ht="15">
      <c r="A273" s="64" t="s">
        <v>379</v>
      </c>
      <c r="B273" s="64" t="s">
        <v>522</v>
      </c>
      <c r="C273" s="65"/>
      <c r="D273" s="66"/>
      <c r="E273" s="67"/>
      <c r="F273" s="68"/>
      <c r="G273" s="65"/>
      <c r="H273" s="69"/>
      <c r="I273" s="70"/>
      <c r="J273" s="70"/>
      <c r="K273" s="34" t="s">
        <v>65</v>
      </c>
      <c r="L273" s="77">
        <v>273</v>
      </c>
      <c r="M273" s="77"/>
      <c r="N273" s="72"/>
      <c r="O273" s="79" t="s">
        <v>561</v>
      </c>
      <c r="P273" s="81">
        <v>43660.017905092594</v>
      </c>
      <c r="Q273" s="79" t="s">
        <v>780</v>
      </c>
      <c r="R273" s="79"/>
      <c r="S273" s="79"/>
      <c r="T273" s="79" t="s">
        <v>1048</v>
      </c>
      <c r="U273" s="79"/>
      <c r="V273" s="82" t="s">
        <v>1310</v>
      </c>
      <c r="W273" s="81">
        <v>43660.017905092594</v>
      </c>
      <c r="X273" s="85">
        <v>43660</v>
      </c>
      <c r="Y273" s="87" t="s">
        <v>1666</v>
      </c>
      <c r="Z273" s="82" t="s">
        <v>2183</v>
      </c>
      <c r="AA273" s="79"/>
      <c r="AB273" s="79"/>
      <c r="AC273" s="87" t="s">
        <v>2701</v>
      </c>
      <c r="AD273" s="79"/>
      <c r="AE273" s="79" t="b">
        <v>0</v>
      </c>
      <c r="AF273" s="79">
        <v>2</v>
      </c>
      <c r="AG273" s="87" t="s">
        <v>2991</v>
      </c>
      <c r="AH273" s="79" t="b">
        <v>0</v>
      </c>
      <c r="AI273" s="79" t="s">
        <v>3019</v>
      </c>
      <c r="AJ273" s="79"/>
      <c r="AK273" s="87" t="s">
        <v>2991</v>
      </c>
      <c r="AL273" s="79" t="b">
        <v>0</v>
      </c>
      <c r="AM273" s="79">
        <v>0</v>
      </c>
      <c r="AN273" s="87" t="s">
        <v>2991</v>
      </c>
      <c r="AO273" s="79" t="s">
        <v>3036</v>
      </c>
      <c r="AP273" s="79" t="b">
        <v>0</v>
      </c>
      <c r="AQ273" s="87" t="s">
        <v>2701</v>
      </c>
      <c r="AR273" s="79" t="s">
        <v>178</v>
      </c>
      <c r="AS273" s="79">
        <v>0</v>
      </c>
      <c r="AT273" s="79">
        <v>0</v>
      </c>
      <c r="AU273" s="79"/>
      <c r="AV273" s="79"/>
      <c r="AW273" s="79"/>
      <c r="AX273" s="79"/>
      <c r="AY273" s="79"/>
      <c r="AZ273" s="79"/>
      <c r="BA273" s="79"/>
      <c r="BB273" s="79"/>
      <c r="BC273" s="78" t="str">
        <f>REPLACE(INDEX(GroupVertices[Group],MATCH(Edges[[#This Row],[Vertex 1]],GroupVertices[Vertex],0)),1,1,"")</f>
        <v>1</v>
      </c>
      <c r="BD273" s="78" t="str">
        <f>REPLACE(INDEX(GroupVertices[Group],MATCH(Edges[[#This Row],[Vertex 2]],GroupVertices[Vertex],0)),1,1,"")</f>
        <v>1</v>
      </c>
    </row>
    <row r="274" spans="1:56" ht="15">
      <c r="A274" s="64" t="s">
        <v>379</v>
      </c>
      <c r="B274" s="64" t="s">
        <v>522</v>
      </c>
      <c r="C274" s="65"/>
      <c r="D274" s="66"/>
      <c r="E274" s="67"/>
      <c r="F274" s="68"/>
      <c r="G274" s="65"/>
      <c r="H274" s="69"/>
      <c r="I274" s="70"/>
      <c r="J274" s="70"/>
      <c r="K274" s="34" t="s">
        <v>65</v>
      </c>
      <c r="L274" s="77">
        <v>274</v>
      </c>
      <c r="M274" s="77"/>
      <c r="N274" s="72"/>
      <c r="O274" s="79" t="s">
        <v>561</v>
      </c>
      <c r="P274" s="81">
        <v>43660.05956018518</v>
      </c>
      <c r="Q274" s="79" t="s">
        <v>779</v>
      </c>
      <c r="R274" s="79"/>
      <c r="S274" s="79"/>
      <c r="T274" s="79" t="s">
        <v>1048</v>
      </c>
      <c r="U274" s="79"/>
      <c r="V274" s="82" t="s">
        <v>1310</v>
      </c>
      <c r="W274" s="81">
        <v>43660.05956018518</v>
      </c>
      <c r="X274" s="85">
        <v>43660</v>
      </c>
      <c r="Y274" s="87" t="s">
        <v>1665</v>
      </c>
      <c r="Z274" s="82" t="s">
        <v>2182</v>
      </c>
      <c r="AA274" s="79"/>
      <c r="AB274" s="79"/>
      <c r="AC274" s="87" t="s">
        <v>2700</v>
      </c>
      <c r="AD274" s="87" t="s">
        <v>2986</v>
      </c>
      <c r="AE274" s="79" t="b">
        <v>0</v>
      </c>
      <c r="AF274" s="79">
        <v>1</v>
      </c>
      <c r="AG274" s="87" t="s">
        <v>3009</v>
      </c>
      <c r="AH274" s="79" t="b">
        <v>0</v>
      </c>
      <c r="AI274" s="79" t="s">
        <v>3019</v>
      </c>
      <c r="AJ274" s="79"/>
      <c r="AK274" s="87" t="s">
        <v>2991</v>
      </c>
      <c r="AL274" s="79" t="b">
        <v>0</v>
      </c>
      <c r="AM274" s="79">
        <v>0</v>
      </c>
      <c r="AN274" s="87" t="s">
        <v>2991</v>
      </c>
      <c r="AO274" s="79" t="s">
        <v>3036</v>
      </c>
      <c r="AP274" s="79" t="b">
        <v>0</v>
      </c>
      <c r="AQ274" s="87" t="s">
        <v>2986</v>
      </c>
      <c r="AR274" s="79" t="s">
        <v>178</v>
      </c>
      <c r="AS274" s="79">
        <v>0</v>
      </c>
      <c r="AT274" s="79">
        <v>0</v>
      </c>
      <c r="AU274" s="79"/>
      <c r="AV274" s="79"/>
      <c r="AW274" s="79"/>
      <c r="AX274" s="79"/>
      <c r="AY274" s="79"/>
      <c r="AZ274" s="79"/>
      <c r="BA274" s="79"/>
      <c r="BB274" s="79"/>
      <c r="BC274" s="78" t="str">
        <f>REPLACE(INDEX(GroupVertices[Group],MATCH(Edges[[#This Row],[Vertex 1]],GroupVertices[Vertex],0)),1,1,"")</f>
        <v>1</v>
      </c>
      <c r="BD274" s="78" t="str">
        <f>REPLACE(INDEX(GroupVertices[Group],MATCH(Edges[[#This Row],[Vertex 2]],GroupVertices[Vertex],0)),1,1,"")</f>
        <v>1</v>
      </c>
    </row>
    <row r="275" spans="1:56" ht="15">
      <c r="A275" s="64" t="s">
        <v>379</v>
      </c>
      <c r="B275" s="64" t="s">
        <v>522</v>
      </c>
      <c r="C275" s="65"/>
      <c r="D275" s="66"/>
      <c r="E275" s="67"/>
      <c r="F275" s="68"/>
      <c r="G275" s="65"/>
      <c r="H275" s="69"/>
      <c r="I275" s="70"/>
      <c r="J275" s="70"/>
      <c r="K275" s="34" t="s">
        <v>65</v>
      </c>
      <c r="L275" s="77">
        <v>275</v>
      </c>
      <c r="M275" s="77"/>
      <c r="N275" s="72"/>
      <c r="O275" s="79" t="s">
        <v>561</v>
      </c>
      <c r="P275" s="81">
        <v>43660.43267361111</v>
      </c>
      <c r="Q275" s="79" t="s">
        <v>781</v>
      </c>
      <c r="R275" s="79"/>
      <c r="S275" s="79"/>
      <c r="T275" s="79" t="s">
        <v>1048</v>
      </c>
      <c r="U275" s="79"/>
      <c r="V275" s="82" t="s">
        <v>1310</v>
      </c>
      <c r="W275" s="81">
        <v>43660.43267361111</v>
      </c>
      <c r="X275" s="85">
        <v>43660</v>
      </c>
      <c r="Y275" s="87" t="s">
        <v>1667</v>
      </c>
      <c r="Z275" s="82" t="s">
        <v>2184</v>
      </c>
      <c r="AA275" s="79"/>
      <c r="AB275" s="79"/>
      <c r="AC275" s="87" t="s">
        <v>2702</v>
      </c>
      <c r="AD275" s="79"/>
      <c r="AE275" s="79" t="b">
        <v>0</v>
      </c>
      <c r="AF275" s="79">
        <v>1</v>
      </c>
      <c r="AG275" s="87" t="s">
        <v>2991</v>
      </c>
      <c r="AH275" s="79" t="b">
        <v>0</v>
      </c>
      <c r="AI275" s="79" t="s">
        <v>3019</v>
      </c>
      <c r="AJ275" s="79"/>
      <c r="AK275" s="87" t="s">
        <v>2991</v>
      </c>
      <c r="AL275" s="79" t="b">
        <v>0</v>
      </c>
      <c r="AM275" s="79">
        <v>0</v>
      </c>
      <c r="AN275" s="87" t="s">
        <v>2991</v>
      </c>
      <c r="AO275" s="79" t="s">
        <v>3036</v>
      </c>
      <c r="AP275" s="79" t="b">
        <v>0</v>
      </c>
      <c r="AQ275" s="87" t="s">
        <v>2702</v>
      </c>
      <c r="AR275" s="79" t="s">
        <v>178</v>
      </c>
      <c r="AS275" s="79">
        <v>0</v>
      </c>
      <c r="AT275" s="79">
        <v>0</v>
      </c>
      <c r="AU275" s="79"/>
      <c r="AV275" s="79"/>
      <c r="AW275" s="79"/>
      <c r="AX275" s="79"/>
      <c r="AY275" s="79"/>
      <c r="AZ275" s="79"/>
      <c r="BA275" s="79"/>
      <c r="BB275" s="79"/>
      <c r="BC275" s="78" t="str">
        <f>REPLACE(INDEX(GroupVertices[Group],MATCH(Edges[[#This Row],[Vertex 1]],GroupVertices[Vertex],0)),1,1,"")</f>
        <v>1</v>
      </c>
      <c r="BD275" s="78" t="str">
        <f>REPLACE(INDEX(GroupVertices[Group],MATCH(Edges[[#This Row],[Vertex 2]],GroupVertices[Vertex],0)),1,1,"")</f>
        <v>1</v>
      </c>
    </row>
    <row r="276" spans="1:56" ht="15">
      <c r="A276" s="64" t="s">
        <v>380</v>
      </c>
      <c r="B276" s="64" t="s">
        <v>380</v>
      </c>
      <c r="C276" s="65"/>
      <c r="D276" s="66"/>
      <c r="E276" s="67"/>
      <c r="F276" s="68"/>
      <c r="G276" s="65"/>
      <c r="H276" s="69"/>
      <c r="I276" s="70"/>
      <c r="J276" s="70"/>
      <c r="K276" s="34" t="s">
        <v>65</v>
      </c>
      <c r="L276" s="77">
        <v>276</v>
      </c>
      <c r="M276" s="77"/>
      <c r="N276" s="72"/>
      <c r="O276" s="79" t="s">
        <v>178</v>
      </c>
      <c r="P276" s="81">
        <v>43660.45737268519</v>
      </c>
      <c r="Q276" s="79" t="s">
        <v>782</v>
      </c>
      <c r="R276" s="79"/>
      <c r="S276" s="79"/>
      <c r="T276" s="79" t="s">
        <v>1048</v>
      </c>
      <c r="U276" s="79"/>
      <c r="V276" s="82" t="s">
        <v>1311</v>
      </c>
      <c r="W276" s="81">
        <v>43660.45737268519</v>
      </c>
      <c r="X276" s="85">
        <v>43660</v>
      </c>
      <c r="Y276" s="87" t="s">
        <v>1668</v>
      </c>
      <c r="Z276" s="82" t="s">
        <v>2185</v>
      </c>
      <c r="AA276" s="79"/>
      <c r="AB276" s="79"/>
      <c r="AC276" s="87" t="s">
        <v>2703</v>
      </c>
      <c r="AD276" s="79"/>
      <c r="AE276" s="79" t="b">
        <v>0</v>
      </c>
      <c r="AF276" s="79">
        <v>4</v>
      </c>
      <c r="AG276" s="87" t="s">
        <v>2991</v>
      </c>
      <c r="AH276" s="79" t="b">
        <v>0</v>
      </c>
      <c r="AI276" s="79" t="s">
        <v>3019</v>
      </c>
      <c r="AJ276" s="79"/>
      <c r="AK276" s="87" t="s">
        <v>2991</v>
      </c>
      <c r="AL276" s="79" t="b">
        <v>0</v>
      </c>
      <c r="AM276" s="79">
        <v>0</v>
      </c>
      <c r="AN276" s="87" t="s">
        <v>2991</v>
      </c>
      <c r="AO276" s="79" t="s">
        <v>3036</v>
      </c>
      <c r="AP276" s="79" t="b">
        <v>0</v>
      </c>
      <c r="AQ276" s="87" t="s">
        <v>2703</v>
      </c>
      <c r="AR276" s="79" t="s">
        <v>178</v>
      </c>
      <c r="AS276" s="79">
        <v>0</v>
      </c>
      <c r="AT276" s="79">
        <v>0</v>
      </c>
      <c r="AU276" s="79"/>
      <c r="AV276" s="79"/>
      <c r="AW276" s="79"/>
      <c r="AX276" s="79"/>
      <c r="AY276" s="79"/>
      <c r="AZ276" s="79"/>
      <c r="BA276" s="79"/>
      <c r="BB276" s="79"/>
      <c r="BC276" s="78" t="str">
        <f>REPLACE(INDEX(GroupVertices[Group],MATCH(Edges[[#This Row],[Vertex 1]],GroupVertices[Vertex],0)),1,1,"")</f>
        <v>121</v>
      </c>
      <c r="BD276" s="78" t="str">
        <f>REPLACE(INDEX(GroupVertices[Group],MATCH(Edges[[#This Row],[Vertex 2]],GroupVertices[Vertex],0)),1,1,"")</f>
        <v>121</v>
      </c>
    </row>
    <row r="277" spans="1:56" ht="15">
      <c r="A277" s="64" t="s">
        <v>381</v>
      </c>
      <c r="B277" s="64" t="s">
        <v>461</v>
      </c>
      <c r="C277" s="65"/>
      <c r="D277" s="66"/>
      <c r="E277" s="67"/>
      <c r="F277" s="68"/>
      <c r="G277" s="65"/>
      <c r="H277" s="69"/>
      <c r="I277" s="70"/>
      <c r="J277" s="70"/>
      <c r="K277" s="34" t="s">
        <v>65</v>
      </c>
      <c r="L277" s="77">
        <v>277</v>
      </c>
      <c r="M277" s="77"/>
      <c r="N277" s="72"/>
      <c r="O277" s="79" t="s">
        <v>562</v>
      </c>
      <c r="P277" s="81">
        <v>43660.47925925926</v>
      </c>
      <c r="Q277" s="79" t="s">
        <v>663</v>
      </c>
      <c r="R277" s="79"/>
      <c r="S277" s="79"/>
      <c r="T277" s="79" t="s">
        <v>1048</v>
      </c>
      <c r="U277" s="79"/>
      <c r="V277" s="82" t="s">
        <v>1312</v>
      </c>
      <c r="W277" s="81">
        <v>43660.47925925926</v>
      </c>
      <c r="X277" s="85">
        <v>43660</v>
      </c>
      <c r="Y277" s="87" t="s">
        <v>1669</v>
      </c>
      <c r="Z277" s="82" t="s">
        <v>2186</v>
      </c>
      <c r="AA277" s="79"/>
      <c r="AB277" s="79"/>
      <c r="AC277" s="87" t="s">
        <v>2704</v>
      </c>
      <c r="AD277" s="79"/>
      <c r="AE277" s="79" t="b">
        <v>0</v>
      </c>
      <c r="AF277" s="79">
        <v>0</v>
      </c>
      <c r="AG277" s="87" t="s">
        <v>2991</v>
      </c>
      <c r="AH277" s="79" t="b">
        <v>0</v>
      </c>
      <c r="AI277" s="79" t="s">
        <v>3019</v>
      </c>
      <c r="AJ277" s="79"/>
      <c r="AK277" s="87" t="s">
        <v>2991</v>
      </c>
      <c r="AL277" s="79" t="b">
        <v>0</v>
      </c>
      <c r="AM277" s="79">
        <v>30</v>
      </c>
      <c r="AN277" s="87" t="s">
        <v>2856</v>
      </c>
      <c r="AO277" s="79" t="s">
        <v>3036</v>
      </c>
      <c r="AP277" s="79" t="b">
        <v>0</v>
      </c>
      <c r="AQ277" s="87" t="s">
        <v>2856</v>
      </c>
      <c r="AR277" s="79" t="s">
        <v>178</v>
      </c>
      <c r="AS277" s="79">
        <v>0</v>
      </c>
      <c r="AT277" s="79">
        <v>0</v>
      </c>
      <c r="AU277" s="79"/>
      <c r="AV277" s="79"/>
      <c r="AW277" s="79"/>
      <c r="AX277" s="79"/>
      <c r="AY277" s="79"/>
      <c r="AZ277" s="79"/>
      <c r="BA277" s="79"/>
      <c r="BB277" s="79"/>
      <c r="BC277" s="78" t="str">
        <f>REPLACE(INDEX(GroupVertices[Group],MATCH(Edges[[#This Row],[Vertex 1]],GroupVertices[Vertex],0)),1,1,"")</f>
        <v>4</v>
      </c>
      <c r="BD277" s="78" t="str">
        <f>REPLACE(INDEX(GroupVertices[Group],MATCH(Edges[[#This Row],[Vertex 2]],GroupVertices[Vertex],0)),1,1,"")</f>
        <v>4</v>
      </c>
    </row>
    <row r="278" spans="1:56" ht="15">
      <c r="A278" s="64" t="s">
        <v>382</v>
      </c>
      <c r="B278" s="64" t="s">
        <v>382</v>
      </c>
      <c r="C278" s="65"/>
      <c r="D278" s="66"/>
      <c r="E278" s="67"/>
      <c r="F278" s="68"/>
      <c r="G278" s="65"/>
      <c r="H278" s="69"/>
      <c r="I278" s="70"/>
      <c r="J278" s="70"/>
      <c r="K278" s="34" t="s">
        <v>65</v>
      </c>
      <c r="L278" s="77">
        <v>278</v>
      </c>
      <c r="M278" s="77"/>
      <c r="N278" s="72"/>
      <c r="O278" s="79" t="s">
        <v>178</v>
      </c>
      <c r="P278" s="81">
        <v>43660.50645833334</v>
      </c>
      <c r="Q278" s="79" t="s">
        <v>783</v>
      </c>
      <c r="R278" s="79"/>
      <c r="S278" s="79"/>
      <c r="T278" s="79" t="s">
        <v>1052</v>
      </c>
      <c r="U278" s="79"/>
      <c r="V278" s="82" t="s">
        <v>1313</v>
      </c>
      <c r="W278" s="81">
        <v>43660.50645833334</v>
      </c>
      <c r="X278" s="85">
        <v>43660</v>
      </c>
      <c r="Y278" s="87" t="s">
        <v>1670</v>
      </c>
      <c r="Z278" s="82" t="s">
        <v>2187</v>
      </c>
      <c r="AA278" s="79"/>
      <c r="AB278" s="79"/>
      <c r="AC278" s="87" t="s">
        <v>2705</v>
      </c>
      <c r="AD278" s="79"/>
      <c r="AE278" s="79" t="b">
        <v>0</v>
      </c>
      <c r="AF278" s="79">
        <v>2</v>
      </c>
      <c r="AG278" s="87" t="s">
        <v>2991</v>
      </c>
      <c r="AH278" s="79" t="b">
        <v>0</v>
      </c>
      <c r="AI278" s="79" t="s">
        <v>3019</v>
      </c>
      <c r="AJ278" s="79"/>
      <c r="AK278" s="87" t="s">
        <v>2991</v>
      </c>
      <c r="AL278" s="79" t="b">
        <v>0</v>
      </c>
      <c r="AM278" s="79">
        <v>0</v>
      </c>
      <c r="AN278" s="87" t="s">
        <v>2991</v>
      </c>
      <c r="AO278" s="79" t="s">
        <v>3037</v>
      </c>
      <c r="AP278" s="79" t="b">
        <v>0</v>
      </c>
      <c r="AQ278" s="87" t="s">
        <v>2705</v>
      </c>
      <c r="AR278" s="79" t="s">
        <v>178</v>
      </c>
      <c r="AS278" s="79">
        <v>0</v>
      </c>
      <c r="AT278" s="79">
        <v>0</v>
      </c>
      <c r="AU278" s="79" t="s">
        <v>3058</v>
      </c>
      <c r="AV278" s="79" t="s">
        <v>3069</v>
      </c>
      <c r="AW278" s="79" t="s">
        <v>3074</v>
      </c>
      <c r="AX278" s="79" t="s">
        <v>3087</v>
      </c>
      <c r="AY278" s="79" t="s">
        <v>3106</v>
      </c>
      <c r="AZ278" s="79" t="s">
        <v>3125</v>
      </c>
      <c r="BA278" s="79" t="s">
        <v>3136</v>
      </c>
      <c r="BB278" s="82" t="s">
        <v>3146</v>
      </c>
      <c r="BC278" s="78" t="str">
        <f>REPLACE(INDEX(GroupVertices[Group],MATCH(Edges[[#This Row],[Vertex 1]],GroupVertices[Vertex],0)),1,1,"")</f>
        <v>122</v>
      </c>
      <c r="BD278" s="78" t="str">
        <f>REPLACE(INDEX(GroupVertices[Group],MATCH(Edges[[#This Row],[Vertex 2]],GroupVertices[Vertex],0)),1,1,"")</f>
        <v>122</v>
      </c>
    </row>
    <row r="279" spans="1:56" ht="15">
      <c r="A279" s="64" t="s">
        <v>383</v>
      </c>
      <c r="B279" s="64" t="s">
        <v>383</v>
      </c>
      <c r="C279" s="65"/>
      <c r="D279" s="66"/>
      <c r="E279" s="67"/>
      <c r="F279" s="68"/>
      <c r="G279" s="65"/>
      <c r="H279" s="69"/>
      <c r="I279" s="70"/>
      <c r="J279" s="70"/>
      <c r="K279" s="34" t="s">
        <v>65</v>
      </c>
      <c r="L279" s="77">
        <v>279</v>
      </c>
      <c r="M279" s="77"/>
      <c r="N279" s="72"/>
      <c r="O279" s="79" t="s">
        <v>178</v>
      </c>
      <c r="P279" s="81">
        <v>43660.52363425926</v>
      </c>
      <c r="Q279" s="79" t="s">
        <v>784</v>
      </c>
      <c r="R279" s="79"/>
      <c r="S279" s="79"/>
      <c r="T279" s="79" t="s">
        <v>1048</v>
      </c>
      <c r="U279" s="79"/>
      <c r="V279" s="82" t="s">
        <v>1314</v>
      </c>
      <c r="W279" s="81">
        <v>43660.52363425926</v>
      </c>
      <c r="X279" s="85">
        <v>43660</v>
      </c>
      <c r="Y279" s="87" t="s">
        <v>1671</v>
      </c>
      <c r="Z279" s="82" t="s">
        <v>2188</v>
      </c>
      <c r="AA279" s="79"/>
      <c r="AB279" s="79"/>
      <c r="AC279" s="87" t="s">
        <v>2706</v>
      </c>
      <c r="AD279" s="79"/>
      <c r="AE279" s="79" t="b">
        <v>0</v>
      </c>
      <c r="AF279" s="79">
        <v>0</v>
      </c>
      <c r="AG279" s="87" t="s">
        <v>2991</v>
      </c>
      <c r="AH279" s="79" t="b">
        <v>0</v>
      </c>
      <c r="AI279" s="79" t="s">
        <v>3019</v>
      </c>
      <c r="AJ279" s="79"/>
      <c r="AK279" s="87" t="s">
        <v>2991</v>
      </c>
      <c r="AL279" s="79" t="b">
        <v>0</v>
      </c>
      <c r="AM279" s="79">
        <v>0</v>
      </c>
      <c r="AN279" s="87" t="s">
        <v>2991</v>
      </c>
      <c r="AO279" s="79" t="s">
        <v>3036</v>
      </c>
      <c r="AP279" s="79" t="b">
        <v>0</v>
      </c>
      <c r="AQ279" s="87" t="s">
        <v>2706</v>
      </c>
      <c r="AR279" s="79" t="s">
        <v>178</v>
      </c>
      <c r="AS279" s="79">
        <v>0</v>
      </c>
      <c r="AT279" s="79">
        <v>0</v>
      </c>
      <c r="AU279" s="79"/>
      <c r="AV279" s="79"/>
      <c r="AW279" s="79"/>
      <c r="AX279" s="79"/>
      <c r="AY279" s="79"/>
      <c r="AZ279" s="79"/>
      <c r="BA279" s="79"/>
      <c r="BB279" s="79"/>
      <c r="BC279" s="78" t="str">
        <f>REPLACE(INDEX(GroupVertices[Group],MATCH(Edges[[#This Row],[Vertex 1]],GroupVertices[Vertex],0)),1,1,"")</f>
        <v>123</v>
      </c>
      <c r="BD279" s="78" t="str">
        <f>REPLACE(INDEX(GroupVertices[Group],MATCH(Edges[[#This Row],[Vertex 2]],GroupVertices[Vertex],0)),1,1,"")</f>
        <v>123</v>
      </c>
    </row>
    <row r="280" spans="1:56" ht="15">
      <c r="A280" s="64" t="s">
        <v>384</v>
      </c>
      <c r="B280" s="64" t="s">
        <v>522</v>
      </c>
      <c r="C280" s="65"/>
      <c r="D280" s="66"/>
      <c r="E280" s="67"/>
      <c r="F280" s="68"/>
      <c r="G280" s="65"/>
      <c r="H280" s="69"/>
      <c r="I280" s="70"/>
      <c r="J280" s="70"/>
      <c r="K280" s="34" t="s">
        <v>65</v>
      </c>
      <c r="L280" s="77">
        <v>280</v>
      </c>
      <c r="M280" s="77"/>
      <c r="N280" s="72"/>
      <c r="O280" s="79" t="s">
        <v>560</v>
      </c>
      <c r="P280" s="81">
        <v>43660.52994212963</v>
      </c>
      <c r="Q280" s="79" t="s">
        <v>785</v>
      </c>
      <c r="R280" s="79"/>
      <c r="S280" s="79"/>
      <c r="T280" s="79" t="s">
        <v>1088</v>
      </c>
      <c r="U280" s="79"/>
      <c r="V280" s="82" t="s">
        <v>1315</v>
      </c>
      <c r="W280" s="81">
        <v>43660.52994212963</v>
      </c>
      <c r="X280" s="85">
        <v>43660</v>
      </c>
      <c r="Y280" s="87" t="s">
        <v>1672</v>
      </c>
      <c r="Z280" s="82" t="s">
        <v>2189</v>
      </c>
      <c r="AA280" s="79"/>
      <c r="AB280" s="79"/>
      <c r="AC280" s="87" t="s">
        <v>2707</v>
      </c>
      <c r="AD280" s="79"/>
      <c r="AE280" s="79" t="b">
        <v>0</v>
      </c>
      <c r="AF280" s="79">
        <v>1</v>
      </c>
      <c r="AG280" s="87" t="s">
        <v>2997</v>
      </c>
      <c r="AH280" s="79" t="b">
        <v>0</v>
      </c>
      <c r="AI280" s="79" t="s">
        <v>3019</v>
      </c>
      <c r="AJ280" s="79"/>
      <c r="AK280" s="87" t="s">
        <v>2991</v>
      </c>
      <c r="AL280" s="79" t="b">
        <v>0</v>
      </c>
      <c r="AM280" s="79">
        <v>0</v>
      </c>
      <c r="AN280" s="87" t="s">
        <v>2991</v>
      </c>
      <c r="AO280" s="79" t="s">
        <v>3036</v>
      </c>
      <c r="AP280" s="79" t="b">
        <v>0</v>
      </c>
      <c r="AQ280" s="87" t="s">
        <v>2707</v>
      </c>
      <c r="AR280" s="79" t="s">
        <v>178</v>
      </c>
      <c r="AS280" s="79">
        <v>0</v>
      </c>
      <c r="AT280" s="79">
        <v>0</v>
      </c>
      <c r="AU280" s="79"/>
      <c r="AV280" s="79"/>
      <c r="AW280" s="79"/>
      <c r="AX280" s="79"/>
      <c r="AY280" s="79"/>
      <c r="AZ280" s="79"/>
      <c r="BA280" s="79"/>
      <c r="BB280" s="79"/>
      <c r="BC280" s="78" t="str">
        <f>REPLACE(INDEX(GroupVertices[Group],MATCH(Edges[[#This Row],[Vertex 1]],GroupVertices[Vertex],0)),1,1,"")</f>
        <v>1</v>
      </c>
      <c r="BD280" s="78" t="str">
        <f>REPLACE(INDEX(GroupVertices[Group],MATCH(Edges[[#This Row],[Vertex 2]],GroupVertices[Vertex],0)),1,1,"")</f>
        <v>1</v>
      </c>
    </row>
    <row r="281" spans="1:56" ht="15">
      <c r="A281" s="64" t="s">
        <v>385</v>
      </c>
      <c r="B281" s="64" t="s">
        <v>385</v>
      </c>
      <c r="C281" s="65"/>
      <c r="D281" s="66"/>
      <c r="E281" s="67"/>
      <c r="F281" s="68"/>
      <c r="G281" s="65"/>
      <c r="H281" s="69"/>
      <c r="I281" s="70"/>
      <c r="J281" s="70"/>
      <c r="K281" s="34" t="s">
        <v>65</v>
      </c>
      <c r="L281" s="77">
        <v>281</v>
      </c>
      <c r="M281" s="77"/>
      <c r="N281" s="72"/>
      <c r="O281" s="79" t="s">
        <v>178</v>
      </c>
      <c r="P281" s="81">
        <v>43660.54592592592</v>
      </c>
      <c r="Q281" s="79" t="s">
        <v>786</v>
      </c>
      <c r="R281" s="79"/>
      <c r="S281" s="79"/>
      <c r="T281" s="79" t="s">
        <v>1048</v>
      </c>
      <c r="U281" s="79"/>
      <c r="V281" s="82" t="s">
        <v>1316</v>
      </c>
      <c r="W281" s="81">
        <v>43660.54592592592</v>
      </c>
      <c r="X281" s="85">
        <v>43660</v>
      </c>
      <c r="Y281" s="87" t="s">
        <v>1673</v>
      </c>
      <c r="Z281" s="82" t="s">
        <v>2190</v>
      </c>
      <c r="AA281" s="79"/>
      <c r="AB281" s="79"/>
      <c r="AC281" s="87" t="s">
        <v>2708</v>
      </c>
      <c r="AD281" s="79"/>
      <c r="AE281" s="79" t="b">
        <v>0</v>
      </c>
      <c r="AF281" s="79">
        <v>0</v>
      </c>
      <c r="AG281" s="87" t="s">
        <v>2991</v>
      </c>
      <c r="AH281" s="79" t="b">
        <v>0</v>
      </c>
      <c r="AI281" s="79" t="s">
        <v>3019</v>
      </c>
      <c r="AJ281" s="79"/>
      <c r="AK281" s="87" t="s">
        <v>2991</v>
      </c>
      <c r="AL281" s="79" t="b">
        <v>0</v>
      </c>
      <c r="AM281" s="79">
        <v>0</v>
      </c>
      <c r="AN281" s="87" t="s">
        <v>2991</v>
      </c>
      <c r="AO281" s="79" t="s">
        <v>3036</v>
      </c>
      <c r="AP281" s="79" t="b">
        <v>0</v>
      </c>
      <c r="AQ281" s="87" t="s">
        <v>2708</v>
      </c>
      <c r="AR281" s="79" t="s">
        <v>178</v>
      </c>
      <c r="AS281" s="79">
        <v>0</v>
      </c>
      <c r="AT281" s="79">
        <v>0</v>
      </c>
      <c r="AU281" s="79"/>
      <c r="AV281" s="79"/>
      <c r="AW281" s="79"/>
      <c r="AX281" s="79"/>
      <c r="AY281" s="79"/>
      <c r="AZ281" s="79"/>
      <c r="BA281" s="79"/>
      <c r="BB281" s="79"/>
      <c r="BC281" s="78" t="str">
        <f>REPLACE(INDEX(GroupVertices[Group],MATCH(Edges[[#This Row],[Vertex 1]],GroupVertices[Vertex],0)),1,1,"")</f>
        <v>124</v>
      </c>
      <c r="BD281" s="78" t="str">
        <f>REPLACE(INDEX(GroupVertices[Group],MATCH(Edges[[#This Row],[Vertex 2]],GroupVertices[Vertex],0)),1,1,"")</f>
        <v>124</v>
      </c>
    </row>
    <row r="282" spans="1:56" ht="15">
      <c r="A282" s="64" t="s">
        <v>385</v>
      </c>
      <c r="B282" s="64" t="s">
        <v>385</v>
      </c>
      <c r="C282" s="65"/>
      <c r="D282" s="66"/>
      <c r="E282" s="67"/>
      <c r="F282" s="68"/>
      <c r="G282" s="65"/>
      <c r="H282" s="69"/>
      <c r="I282" s="70"/>
      <c r="J282" s="70"/>
      <c r="K282" s="34" t="s">
        <v>65</v>
      </c>
      <c r="L282" s="77">
        <v>282</v>
      </c>
      <c r="M282" s="77"/>
      <c r="N282" s="72"/>
      <c r="O282" s="79" t="s">
        <v>178</v>
      </c>
      <c r="P282" s="81">
        <v>43660.553877314815</v>
      </c>
      <c r="Q282" s="79" t="s">
        <v>787</v>
      </c>
      <c r="R282" s="79"/>
      <c r="S282" s="79"/>
      <c r="T282" s="79" t="s">
        <v>1048</v>
      </c>
      <c r="U282" s="79"/>
      <c r="V282" s="82" t="s">
        <v>1316</v>
      </c>
      <c r="W282" s="81">
        <v>43660.553877314815</v>
      </c>
      <c r="X282" s="85">
        <v>43660</v>
      </c>
      <c r="Y282" s="87" t="s">
        <v>1674</v>
      </c>
      <c r="Z282" s="82" t="s">
        <v>2191</v>
      </c>
      <c r="AA282" s="79"/>
      <c r="AB282" s="79"/>
      <c r="AC282" s="87" t="s">
        <v>2709</v>
      </c>
      <c r="AD282" s="79"/>
      <c r="AE282" s="79" t="b">
        <v>0</v>
      </c>
      <c r="AF282" s="79">
        <v>0</v>
      </c>
      <c r="AG282" s="87" t="s">
        <v>2991</v>
      </c>
      <c r="AH282" s="79" t="b">
        <v>0</v>
      </c>
      <c r="AI282" s="79" t="s">
        <v>3019</v>
      </c>
      <c r="AJ282" s="79"/>
      <c r="AK282" s="87" t="s">
        <v>2991</v>
      </c>
      <c r="AL282" s="79" t="b">
        <v>0</v>
      </c>
      <c r="AM282" s="79">
        <v>0</v>
      </c>
      <c r="AN282" s="87" t="s">
        <v>2991</v>
      </c>
      <c r="AO282" s="79" t="s">
        <v>3036</v>
      </c>
      <c r="AP282" s="79" t="b">
        <v>0</v>
      </c>
      <c r="AQ282" s="87" t="s">
        <v>2709</v>
      </c>
      <c r="AR282" s="79" t="s">
        <v>178</v>
      </c>
      <c r="AS282" s="79">
        <v>0</v>
      </c>
      <c r="AT282" s="79">
        <v>0</v>
      </c>
      <c r="AU282" s="79"/>
      <c r="AV282" s="79"/>
      <c r="AW282" s="79"/>
      <c r="AX282" s="79"/>
      <c r="AY282" s="79"/>
      <c r="AZ282" s="79"/>
      <c r="BA282" s="79"/>
      <c r="BB282" s="79"/>
      <c r="BC282" s="78" t="str">
        <f>REPLACE(INDEX(GroupVertices[Group],MATCH(Edges[[#This Row],[Vertex 1]],GroupVertices[Vertex],0)),1,1,"")</f>
        <v>124</v>
      </c>
      <c r="BD282" s="78" t="str">
        <f>REPLACE(INDEX(GroupVertices[Group],MATCH(Edges[[#This Row],[Vertex 2]],GroupVertices[Vertex],0)),1,1,"")</f>
        <v>124</v>
      </c>
    </row>
    <row r="283" spans="1:56" ht="15">
      <c r="A283" s="64" t="s">
        <v>386</v>
      </c>
      <c r="B283" s="64" t="s">
        <v>545</v>
      </c>
      <c r="C283" s="65"/>
      <c r="D283" s="66"/>
      <c r="E283" s="67"/>
      <c r="F283" s="68"/>
      <c r="G283" s="65"/>
      <c r="H283" s="69"/>
      <c r="I283" s="70"/>
      <c r="J283" s="70"/>
      <c r="K283" s="34" t="s">
        <v>65</v>
      </c>
      <c r="L283" s="77">
        <v>283</v>
      </c>
      <c r="M283" s="77"/>
      <c r="N283" s="72"/>
      <c r="O283" s="79" t="s">
        <v>561</v>
      </c>
      <c r="P283" s="81">
        <v>43660.567766203705</v>
      </c>
      <c r="Q283" s="79" t="s">
        <v>788</v>
      </c>
      <c r="R283" s="79"/>
      <c r="S283" s="79"/>
      <c r="T283" s="79" t="s">
        <v>1048</v>
      </c>
      <c r="U283" s="79"/>
      <c r="V283" s="82" t="s">
        <v>1317</v>
      </c>
      <c r="W283" s="81">
        <v>43660.567766203705</v>
      </c>
      <c r="X283" s="85">
        <v>43660</v>
      </c>
      <c r="Y283" s="87" t="s">
        <v>1675</v>
      </c>
      <c r="Z283" s="82" t="s">
        <v>2192</v>
      </c>
      <c r="AA283" s="79"/>
      <c r="AB283" s="79"/>
      <c r="AC283" s="87" t="s">
        <v>2710</v>
      </c>
      <c r="AD283" s="87" t="s">
        <v>2987</v>
      </c>
      <c r="AE283" s="79" t="b">
        <v>0</v>
      </c>
      <c r="AF283" s="79">
        <v>0</v>
      </c>
      <c r="AG283" s="87" t="s">
        <v>3010</v>
      </c>
      <c r="AH283" s="79" t="b">
        <v>0</v>
      </c>
      <c r="AI283" s="79" t="s">
        <v>3019</v>
      </c>
      <c r="AJ283" s="79"/>
      <c r="AK283" s="87" t="s">
        <v>2991</v>
      </c>
      <c r="AL283" s="79" t="b">
        <v>0</v>
      </c>
      <c r="AM283" s="79">
        <v>0</v>
      </c>
      <c r="AN283" s="87" t="s">
        <v>2991</v>
      </c>
      <c r="AO283" s="79" t="s">
        <v>3036</v>
      </c>
      <c r="AP283" s="79" t="b">
        <v>0</v>
      </c>
      <c r="AQ283" s="87" t="s">
        <v>2987</v>
      </c>
      <c r="AR283" s="79" t="s">
        <v>178</v>
      </c>
      <c r="AS283" s="79">
        <v>0</v>
      </c>
      <c r="AT283" s="79">
        <v>0</v>
      </c>
      <c r="AU283" s="79" t="s">
        <v>3059</v>
      </c>
      <c r="AV283" s="79" t="s">
        <v>3072</v>
      </c>
      <c r="AW283" s="79" t="s">
        <v>3077</v>
      </c>
      <c r="AX283" s="79" t="s">
        <v>3088</v>
      </c>
      <c r="AY283" s="79" t="s">
        <v>3107</v>
      </c>
      <c r="AZ283" s="79" t="s">
        <v>3126</v>
      </c>
      <c r="BA283" s="79" t="s">
        <v>3136</v>
      </c>
      <c r="BB283" s="82" t="s">
        <v>3147</v>
      </c>
      <c r="BC283" s="78" t="str">
        <f>REPLACE(INDEX(GroupVertices[Group],MATCH(Edges[[#This Row],[Vertex 1]],GroupVertices[Vertex],0)),1,1,"")</f>
        <v>10</v>
      </c>
      <c r="BD283" s="78" t="str">
        <f>REPLACE(INDEX(GroupVertices[Group],MATCH(Edges[[#This Row],[Vertex 2]],GroupVertices[Vertex],0)),1,1,"")</f>
        <v>10</v>
      </c>
    </row>
    <row r="284" spans="1:56" ht="15">
      <c r="A284" s="64" t="s">
        <v>386</v>
      </c>
      <c r="B284" s="64" t="s">
        <v>546</v>
      </c>
      <c r="C284" s="65"/>
      <c r="D284" s="66"/>
      <c r="E284" s="67"/>
      <c r="F284" s="68"/>
      <c r="G284" s="65"/>
      <c r="H284" s="69"/>
      <c r="I284" s="70"/>
      <c r="J284" s="70"/>
      <c r="K284" s="34" t="s">
        <v>65</v>
      </c>
      <c r="L284" s="77">
        <v>284</v>
      </c>
      <c r="M284" s="77"/>
      <c r="N284" s="72"/>
      <c r="O284" s="79" t="s">
        <v>561</v>
      </c>
      <c r="P284" s="81">
        <v>43660.567766203705</v>
      </c>
      <c r="Q284" s="79" t="s">
        <v>788</v>
      </c>
      <c r="R284" s="79"/>
      <c r="S284" s="79"/>
      <c r="T284" s="79" t="s">
        <v>1048</v>
      </c>
      <c r="U284" s="79"/>
      <c r="V284" s="82" t="s">
        <v>1317</v>
      </c>
      <c r="W284" s="81">
        <v>43660.567766203705</v>
      </c>
      <c r="X284" s="85">
        <v>43660</v>
      </c>
      <c r="Y284" s="87" t="s">
        <v>1675</v>
      </c>
      <c r="Z284" s="82" t="s">
        <v>2192</v>
      </c>
      <c r="AA284" s="79"/>
      <c r="AB284" s="79"/>
      <c r="AC284" s="87" t="s">
        <v>2710</v>
      </c>
      <c r="AD284" s="87" t="s">
        <v>2987</v>
      </c>
      <c r="AE284" s="79" t="b">
        <v>0</v>
      </c>
      <c r="AF284" s="79">
        <v>0</v>
      </c>
      <c r="AG284" s="87" t="s">
        <v>3010</v>
      </c>
      <c r="AH284" s="79" t="b">
        <v>0</v>
      </c>
      <c r="AI284" s="79" t="s">
        <v>3019</v>
      </c>
      <c r="AJ284" s="79"/>
      <c r="AK284" s="87" t="s">
        <v>2991</v>
      </c>
      <c r="AL284" s="79" t="b">
        <v>0</v>
      </c>
      <c r="AM284" s="79">
        <v>0</v>
      </c>
      <c r="AN284" s="87" t="s">
        <v>2991</v>
      </c>
      <c r="AO284" s="79" t="s">
        <v>3036</v>
      </c>
      <c r="AP284" s="79" t="b">
        <v>0</v>
      </c>
      <c r="AQ284" s="87" t="s">
        <v>2987</v>
      </c>
      <c r="AR284" s="79" t="s">
        <v>178</v>
      </c>
      <c r="AS284" s="79">
        <v>0</v>
      </c>
      <c r="AT284" s="79">
        <v>0</v>
      </c>
      <c r="AU284" s="79" t="s">
        <v>3059</v>
      </c>
      <c r="AV284" s="79" t="s">
        <v>3072</v>
      </c>
      <c r="AW284" s="79" t="s">
        <v>3077</v>
      </c>
      <c r="AX284" s="79" t="s">
        <v>3088</v>
      </c>
      <c r="AY284" s="79" t="s">
        <v>3107</v>
      </c>
      <c r="AZ284" s="79" t="s">
        <v>3126</v>
      </c>
      <c r="BA284" s="79" t="s">
        <v>3136</v>
      </c>
      <c r="BB284" s="82" t="s">
        <v>3147</v>
      </c>
      <c r="BC284" s="78" t="str">
        <f>REPLACE(INDEX(GroupVertices[Group],MATCH(Edges[[#This Row],[Vertex 1]],GroupVertices[Vertex],0)),1,1,"")</f>
        <v>10</v>
      </c>
      <c r="BD284" s="78" t="str">
        <f>REPLACE(INDEX(GroupVertices[Group],MATCH(Edges[[#This Row],[Vertex 2]],GroupVertices[Vertex],0)),1,1,"")</f>
        <v>10</v>
      </c>
    </row>
    <row r="285" spans="1:56" ht="15">
      <c r="A285" s="64" t="s">
        <v>386</v>
      </c>
      <c r="B285" s="64" t="s">
        <v>547</v>
      </c>
      <c r="C285" s="65"/>
      <c r="D285" s="66"/>
      <c r="E285" s="67"/>
      <c r="F285" s="68"/>
      <c r="G285" s="65"/>
      <c r="H285" s="69"/>
      <c r="I285" s="70"/>
      <c r="J285" s="70"/>
      <c r="K285" s="34" t="s">
        <v>65</v>
      </c>
      <c r="L285" s="77">
        <v>285</v>
      </c>
      <c r="M285" s="77"/>
      <c r="N285" s="72"/>
      <c r="O285" s="79" t="s">
        <v>561</v>
      </c>
      <c r="P285" s="81">
        <v>43660.567766203705</v>
      </c>
      <c r="Q285" s="79" t="s">
        <v>788</v>
      </c>
      <c r="R285" s="79"/>
      <c r="S285" s="79"/>
      <c r="T285" s="79" t="s">
        <v>1048</v>
      </c>
      <c r="U285" s="79"/>
      <c r="V285" s="82" t="s">
        <v>1317</v>
      </c>
      <c r="W285" s="81">
        <v>43660.567766203705</v>
      </c>
      <c r="X285" s="85">
        <v>43660</v>
      </c>
      <c r="Y285" s="87" t="s">
        <v>1675</v>
      </c>
      <c r="Z285" s="82" t="s">
        <v>2192</v>
      </c>
      <c r="AA285" s="79"/>
      <c r="AB285" s="79"/>
      <c r="AC285" s="87" t="s">
        <v>2710</v>
      </c>
      <c r="AD285" s="87" t="s">
        <v>2987</v>
      </c>
      <c r="AE285" s="79" t="b">
        <v>0</v>
      </c>
      <c r="AF285" s="79">
        <v>0</v>
      </c>
      <c r="AG285" s="87" t="s">
        <v>3010</v>
      </c>
      <c r="AH285" s="79" t="b">
        <v>0</v>
      </c>
      <c r="AI285" s="79" t="s">
        <v>3019</v>
      </c>
      <c r="AJ285" s="79"/>
      <c r="AK285" s="87" t="s">
        <v>2991</v>
      </c>
      <c r="AL285" s="79" t="b">
        <v>0</v>
      </c>
      <c r="AM285" s="79">
        <v>0</v>
      </c>
      <c r="AN285" s="87" t="s">
        <v>2991</v>
      </c>
      <c r="AO285" s="79" t="s">
        <v>3036</v>
      </c>
      <c r="AP285" s="79" t="b">
        <v>0</v>
      </c>
      <c r="AQ285" s="87" t="s">
        <v>2987</v>
      </c>
      <c r="AR285" s="79" t="s">
        <v>178</v>
      </c>
      <c r="AS285" s="79">
        <v>0</v>
      </c>
      <c r="AT285" s="79">
        <v>0</v>
      </c>
      <c r="AU285" s="79" t="s">
        <v>3059</v>
      </c>
      <c r="AV285" s="79" t="s">
        <v>3072</v>
      </c>
      <c r="AW285" s="79" t="s">
        <v>3077</v>
      </c>
      <c r="AX285" s="79" t="s">
        <v>3088</v>
      </c>
      <c r="AY285" s="79" t="s">
        <v>3107</v>
      </c>
      <c r="AZ285" s="79" t="s">
        <v>3126</v>
      </c>
      <c r="BA285" s="79" t="s">
        <v>3136</v>
      </c>
      <c r="BB285" s="82" t="s">
        <v>3147</v>
      </c>
      <c r="BC285" s="78" t="str">
        <f>REPLACE(INDEX(GroupVertices[Group],MATCH(Edges[[#This Row],[Vertex 1]],GroupVertices[Vertex],0)),1,1,"")</f>
        <v>10</v>
      </c>
      <c r="BD285" s="78" t="str">
        <f>REPLACE(INDEX(GroupVertices[Group],MATCH(Edges[[#This Row],[Vertex 2]],GroupVertices[Vertex],0)),1,1,"")</f>
        <v>10</v>
      </c>
    </row>
    <row r="286" spans="1:56" ht="15">
      <c r="A286" s="64" t="s">
        <v>386</v>
      </c>
      <c r="B286" s="64" t="s">
        <v>548</v>
      </c>
      <c r="C286" s="65"/>
      <c r="D286" s="66"/>
      <c r="E286" s="67"/>
      <c r="F286" s="68"/>
      <c r="G286" s="65"/>
      <c r="H286" s="69"/>
      <c r="I286" s="70"/>
      <c r="J286" s="70"/>
      <c r="K286" s="34" t="s">
        <v>65</v>
      </c>
      <c r="L286" s="77">
        <v>286</v>
      </c>
      <c r="M286" s="77"/>
      <c r="N286" s="72"/>
      <c r="O286" s="79" t="s">
        <v>560</v>
      </c>
      <c r="P286" s="81">
        <v>43660.567766203705</v>
      </c>
      <c r="Q286" s="79" t="s">
        <v>788</v>
      </c>
      <c r="R286" s="79"/>
      <c r="S286" s="79"/>
      <c r="T286" s="79" t="s">
        <v>1048</v>
      </c>
      <c r="U286" s="79"/>
      <c r="V286" s="82" t="s">
        <v>1317</v>
      </c>
      <c r="W286" s="81">
        <v>43660.567766203705</v>
      </c>
      <c r="X286" s="85">
        <v>43660</v>
      </c>
      <c r="Y286" s="87" t="s">
        <v>1675</v>
      </c>
      <c r="Z286" s="82" t="s">
        <v>2192</v>
      </c>
      <c r="AA286" s="79"/>
      <c r="AB286" s="79"/>
      <c r="AC286" s="87" t="s">
        <v>2710</v>
      </c>
      <c r="AD286" s="87" t="s">
        <v>2987</v>
      </c>
      <c r="AE286" s="79" t="b">
        <v>0</v>
      </c>
      <c r="AF286" s="79">
        <v>0</v>
      </c>
      <c r="AG286" s="87" t="s">
        <v>3010</v>
      </c>
      <c r="AH286" s="79" t="b">
        <v>0</v>
      </c>
      <c r="AI286" s="79" t="s">
        <v>3019</v>
      </c>
      <c r="AJ286" s="79"/>
      <c r="AK286" s="87" t="s">
        <v>2991</v>
      </c>
      <c r="AL286" s="79" t="b">
        <v>0</v>
      </c>
      <c r="AM286" s="79">
        <v>0</v>
      </c>
      <c r="AN286" s="87" t="s">
        <v>2991</v>
      </c>
      <c r="AO286" s="79" t="s">
        <v>3036</v>
      </c>
      <c r="AP286" s="79" t="b">
        <v>0</v>
      </c>
      <c r="AQ286" s="87" t="s">
        <v>2987</v>
      </c>
      <c r="AR286" s="79" t="s">
        <v>178</v>
      </c>
      <c r="AS286" s="79">
        <v>0</v>
      </c>
      <c r="AT286" s="79">
        <v>0</v>
      </c>
      <c r="AU286" s="79" t="s">
        <v>3059</v>
      </c>
      <c r="AV286" s="79" t="s">
        <v>3072</v>
      </c>
      <c r="AW286" s="79" t="s">
        <v>3077</v>
      </c>
      <c r="AX286" s="79" t="s">
        <v>3088</v>
      </c>
      <c r="AY286" s="79" t="s">
        <v>3107</v>
      </c>
      <c r="AZ286" s="79" t="s">
        <v>3126</v>
      </c>
      <c r="BA286" s="79" t="s">
        <v>3136</v>
      </c>
      <c r="BB286" s="82" t="s">
        <v>3147</v>
      </c>
      <c r="BC286" s="78" t="str">
        <f>REPLACE(INDEX(GroupVertices[Group],MATCH(Edges[[#This Row],[Vertex 1]],GroupVertices[Vertex],0)),1,1,"")</f>
        <v>10</v>
      </c>
      <c r="BD286" s="78" t="str">
        <f>REPLACE(INDEX(GroupVertices[Group],MATCH(Edges[[#This Row],[Vertex 2]],GroupVertices[Vertex],0)),1,1,"")</f>
        <v>10</v>
      </c>
    </row>
    <row r="287" spans="1:56" ht="15">
      <c r="A287" s="64" t="s">
        <v>387</v>
      </c>
      <c r="B287" s="64" t="s">
        <v>534</v>
      </c>
      <c r="C287" s="65"/>
      <c r="D287" s="66"/>
      <c r="E287" s="67"/>
      <c r="F287" s="68"/>
      <c r="G287" s="65"/>
      <c r="H287" s="69"/>
      <c r="I287" s="70"/>
      <c r="J287" s="70"/>
      <c r="K287" s="34" t="s">
        <v>65</v>
      </c>
      <c r="L287" s="77">
        <v>287</v>
      </c>
      <c r="M287" s="77"/>
      <c r="N287" s="72"/>
      <c r="O287" s="79" t="s">
        <v>561</v>
      </c>
      <c r="P287" s="81">
        <v>43496.92611111111</v>
      </c>
      <c r="Q287" s="79" t="s">
        <v>653</v>
      </c>
      <c r="R287" s="82" t="s">
        <v>1023</v>
      </c>
      <c r="S287" s="79" t="s">
        <v>1044</v>
      </c>
      <c r="T287" s="79" t="s">
        <v>1089</v>
      </c>
      <c r="U287" s="79"/>
      <c r="V287" s="82" t="s">
        <v>1318</v>
      </c>
      <c r="W287" s="81">
        <v>43496.92611111111</v>
      </c>
      <c r="X287" s="85">
        <v>43496</v>
      </c>
      <c r="Y287" s="87" t="s">
        <v>1676</v>
      </c>
      <c r="Z287" s="82" t="s">
        <v>2193</v>
      </c>
      <c r="AA287" s="79"/>
      <c r="AB287" s="79"/>
      <c r="AC287" s="87" t="s">
        <v>2711</v>
      </c>
      <c r="AD287" s="79"/>
      <c r="AE287" s="79" t="b">
        <v>0</v>
      </c>
      <c r="AF287" s="79">
        <v>1235</v>
      </c>
      <c r="AG287" s="87" t="s">
        <v>2991</v>
      </c>
      <c r="AH287" s="79" t="b">
        <v>0</v>
      </c>
      <c r="AI287" s="79" t="s">
        <v>3019</v>
      </c>
      <c r="AJ287" s="79"/>
      <c r="AK287" s="87" t="s">
        <v>2991</v>
      </c>
      <c r="AL287" s="79" t="b">
        <v>0</v>
      </c>
      <c r="AM287" s="79">
        <v>237</v>
      </c>
      <c r="AN287" s="87" t="s">
        <v>2991</v>
      </c>
      <c r="AO287" s="79" t="s">
        <v>3047</v>
      </c>
      <c r="AP287" s="79" t="b">
        <v>0</v>
      </c>
      <c r="AQ287" s="87" t="s">
        <v>2711</v>
      </c>
      <c r="AR287" s="79" t="s">
        <v>562</v>
      </c>
      <c r="AS287" s="79">
        <v>0</v>
      </c>
      <c r="AT287" s="79">
        <v>0</v>
      </c>
      <c r="AU287" s="79"/>
      <c r="AV287" s="79"/>
      <c r="AW287" s="79"/>
      <c r="AX287" s="79"/>
      <c r="AY287" s="79"/>
      <c r="AZ287" s="79"/>
      <c r="BA287" s="79"/>
      <c r="BB287" s="79"/>
      <c r="BC287" s="78" t="str">
        <f>REPLACE(INDEX(GroupVertices[Group],MATCH(Edges[[#This Row],[Vertex 1]],GroupVertices[Vertex],0)),1,1,"")</f>
        <v>9</v>
      </c>
      <c r="BD287" s="78" t="str">
        <f>REPLACE(INDEX(GroupVertices[Group],MATCH(Edges[[#This Row],[Vertex 2]],GroupVertices[Vertex],0)),1,1,"")</f>
        <v>9</v>
      </c>
    </row>
    <row r="288" spans="1:56" ht="15">
      <c r="A288" s="64" t="s">
        <v>387</v>
      </c>
      <c r="B288" s="64" t="s">
        <v>535</v>
      </c>
      <c r="C288" s="65"/>
      <c r="D288" s="66"/>
      <c r="E288" s="67"/>
      <c r="F288" s="68"/>
      <c r="G288" s="65"/>
      <c r="H288" s="69"/>
      <c r="I288" s="70"/>
      <c r="J288" s="70"/>
      <c r="K288" s="34" t="s">
        <v>65</v>
      </c>
      <c r="L288" s="77">
        <v>288</v>
      </c>
      <c r="M288" s="77"/>
      <c r="N288" s="72"/>
      <c r="O288" s="79" t="s">
        <v>561</v>
      </c>
      <c r="P288" s="81">
        <v>43496.92611111111</v>
      </c>
      <c r="Q288" s="79" t="s">
        <v>653</v>
      </c>
      <c r="R288" s="82" t="s">
        <v>1023</v>
      </c>
      <c r="S288" s="79" t="s">
        <v>1044</v>
      </c>
      <c r="T288" s="79" t="s">
        <v>1089</v>
      </c>
      <c r="U288" s="79"/>
      <c r="V288" s="82" t="s">
        <v>1318</v>
      </c>
      <c r="W288" s="81">
        <v>43496.92611111111</v>
      </c>
      <c r="X288" s="85">
        <v>43496</v>
      </c>
      <c r="Y288" s="87" t="s">
        <v>1676</v>
      </c>
      <c r="Z288" s="82" t="s">
        <v>2193</v>
      </c>
      <c r="AA288" s="79"/>
      <c r="AB288" s="79"/>
      <c r="AC288" s="87" t="s">
        <v>2711</v>
      </c>
      <c r="AD288" s="79"/>
      <c r="AE288" s="79" t="b">
        <v>0</v>
      </c>
      <c r="AF288" s="79">
        <v>1235</v>
      </c>
      <c r="AG288" s="87" t="s">
        <v>2991</v>
      </c>
      <c r="AH288" s="79" t="b">
        <v>0</v>
      </c>
      <c r="AI288" s="79" t="s">
        <v>3019</v>
      </c>
      <c r="AJ288" s="79"/>
      <c r="AK288" s="87" t="s">
        <v>2991</v>
      </c>
      <c r="AL288" s="79" t="b">
        <v>0</v>
      </c>
      <c r="AM288" s="79">
        <v>237</v>
      </c>
      <c r="AN288" s="87" t="s">
        <v>2991</v>
      </c>
      <c r="AO288" s="79" t="s">
        <v>3047</v>
      </c>
      <c r="AP288" s="79" t="b">
        <v>0</v>
      </c>
      <c r="AQ288" s="87" t="s">
        <v>2711</v>
      </c>
      <c r="AR288" s="79" t="s">
        <v>562</v>
      </c>
      <c r="AS288" s="79">
        <v>0</v>
      </c>
      <c r="AT288" s="79">
        <v>0</v>
      </c>
      <c r="AU288" s="79"/>
      <c r="AV288" s="79"/>
      <c r="AW288" s="79"/>
      <c r="AX288" s="79"/>
      <c r="AY288" s="79"/>
      <c r="AZ288" s="79"/>
      <c r="BA288" s="79"/>
      <c r="BB288" s="79"/>
      <c r="BC288" s="78" t="str">
        <f>REPLACE(INDEX(GroupVertices[Group],MATCH(Edges[[#This Row],[Vertex 1]],GroupVertices[Vertex],0)),1,1,"")</f>
        <v>9</v>
      </c>
      <c r="BD288" s="78" t="str">
        <f>REPLACE(INDEX(GroupVertices[Group],MATCH(Edges[[#This Row],[Vertex 2]],GroupVertices[Vertex],0)),1,1,"")</f>
        <v>9</v>
      </c>
    </row>
    <row r="289" spans="1:56" ht="15">
      <c r="A289" s="64" t="s">
        <v>388</v>
      </c>
      <c r="B289" s="64" t="s">
        <v>387</v>
      </c>
      <c r="C289" s="65"/>
      <c r="D289" s="66"/>
      <c r="E289" s="67"/>
      <c r="F289" s="68"/>
      <c r="G289" s="65"/>
      <c r="H289" s="69"/>
      <c r="I289" s="70"/>
      <c r="J289" s="70"/>
      <c r="K289" s="34" t="s">
        <v>65</v>
      </c>
      <c r="L289" s="77">
        <v>289</v>
      </c>
      <c r="M289" s="77"/>
      <c r="N289" s="72"/>
      <c r="O289" s="79" t="s">
        <v>562</v>
      </c>
      <c r="P289" s="81">
        <v>43660.63984953704</v>
      </c>
      <c r="Q289" s="79" t="s">
        <v>653</v>
      </c>
      <c r="R289" s="79"/>
      <c r="S289" s="79"/>
      <c r="T289" s="79" t="s">
        <v>1062</v>
      </c>
      <c r="U289" s="79"/>
      <c r="V289" s="82" t="s">
        <v>1319</v>
      </c>
      <c r="W289" s="81">
        <v>43660.63984953704</v>
      </c>
      <c r="X289" s="85">
        <v>43660</v>
      </c>
      <c r="Y289" s="87" t="s">
        <v>1677</v>
      </c>
      <c r="Z289" s="82" t="s">
        <v>2194</v>
      </c>
      <c r="AA289" s="79"/>
      <c r="AB289" s="79"/>
      <c r="AC289" s="87" t="s">
        <v>2712</v>
      </c>
      <c r="AD289" s="79"/>
      <c r="AE289" s="79" t="b">
        <v>0</v>
      </c>
      <c r="AF289" s="79">
        <v>0</v>
      </c>
      <c r="AG289" s="87" t="s">
        <v>2991</v>
      </c>
      <c r="AH289" s="79" t="b">
        <v>0</v>
      </c>
      <c r="AI289" s="79" t="s">
        <v>3019</v>
      </c>
      <c r="AJ289" s="79"/>
      <c r="AK289" s="87" t="s">
        <v>2991</v>
      </c>
      <c r="AL289" s="79" t="b">
        <v>0</v>
      </c>
      <c r="AM289" s="79">
        <v>237</v>
      </c>
      <c r="AN289" s="87" t="s">
        <v>2711</v>
      </c>
      <c r="AO289" s="79" t="s">
        <v>3037</v>
      </c>
      <c r="AP289" s="79" t="b">
        <v>0</v>
      </c>
      <c r="AQ289" s="87" t="s">
        <v>2711</v>
      </c>
      <c r="AR289" s="79" t="s">
        <v>178</v>
      </c>
      <c r="AS289" s="79">
        <v>0</v>
      </c>
      <c r="AT289" s="79">
        <v>0</v>
      </c>
      <c r="AU289" s="79"/>
      <c r="AV289" s="79"/>
      <c r="AW289" s="79"/>
      <c r="AX289" s="79"/>
      <c r="AY289" s="79"/>
      <c r="AZ289" s="79"/>
      <c r="BA289" s="79"/>
      <c r="BB289" s="79"/>
      <c r="BC289" s="78" t="str">
        <f>REPLACE(INDEX(GroupVertices[Group],MATCH(Edges[[#This Row],[Vertex 1]],GroupVertices[Vertex],0)),1,1,"")</f>
        <v>9</v>
      </c>
      <c r="BD289" s="78" t="str">
        <f>REPLACE(INDEX(GroupVertices[Group],MATCH(Edges[[#This Row],[Vertex 2]],GroupVertices[Vertex],0)),1,1,"")</f>
        <v>9</v>
      </c>
    </row>
    <row r="290" spans="1:56" ht="15">
      <c r="A290" s="64" t="s">
        <v>388</v>
      </c>
      <c r="B290" s="64" t="s">
        <v>534</v>
      </c>
      <c r="C290" s="65"/>
      <c r="D290" s="66"/>
      <c r="E290" s="67"/>
      <c r="F290" s="68"/>
      <c r="G290" s="65"/>
      <c r="H290" s="69"/>
      <c r="I290" s="70"/>
      <c r="J290" s="70"/>
      <c r="K290" s="34" t="s">
        <v>65</v>
      </c>
      <c r="L290" s="77">
        <v>290</v>
      </c>
      <c r="M290" s="77"/>
      <c r="N290" s="72"/>
      <c r="O290" s="79" t="s">
        <v>561</v>
      </c>
      <c r="P290" s="81">
        <v>43660.63984953704</v>
      </c>
      <c r="Q290" s="79" t="s">
        <v>653</v>
      </c>
      <c r="R290" s="79"/>
      <c r="S290" s="79"/>
      <c r="T290" s="79" t="s">
        <v>1062</v>
      </c>
      <c r="U290" s="79"/>
      <c r="V290" s="82" t="s">
        <v>1319</v>
      </c>
      <c r="W290" s="81">
        <v>43660.63984953704</v>
      </c>
      <c r="X290" s="85">
        <v>43660</v>
      </c>
      <c r="Y290" s="87" t="s">
        <v>1677</v>
      </c>
      <c r="Z290" s="82" t="s">
        <v>2194</v>
      </c>
      <c r="AA290" s="79"/>
      <c r="AB290" s="79"/>
      <c r="AC290" s="87" t="s">
        <v>2712</v>
      </c>
      <c r="AD290" s="79"/>
      <c r="AE290" s="79" t="b">
        <v>0</v>
      </c>
      <c r="AF290" s="79">
        <v>0</v>
      </c>
      <c r="AG290" s="87" t="s">
        <v>2991</v>
      </c>
      <c r="AH290" s="79" t="b">
        <v>0</v>
      </c>
      <c r="AI290" s="79" t="s">
        <v>3019</v>
      </c>
      <c r="AJ290" s="79"/>
      <c r="AK290" s="87" t="s">
        <v>2991</v>
      </c>
      <c r="AL290" s="79" t="b">
        <v>0</v>
      </c>
      <c r="AM290" s="79">
        <v>237</v>
      </c>
      <c r="AN290" s="87" t="s">
        <v>2711</v>
      </c>
      <c r="AO290" s="79" t="s">
        <v>3037</v>
      </c>
      <c r="AP290" s="79" t="b">
        <v>0</v>
      </c>
      <c r="AQ290" s="87" t="s">
        <v>2711</v>
      </c>
      <c r="AR290" s="79" t="s">
        <v>178</v>
      </c>
      <c r="AS290" s="79">
        <v>0</v>
      </c>
      <c r="AT290" s="79">
        <v>0</v>
      </c>
      <c r="AU290" s="79"/>
      <c r="AV290" s="79"/>
      <c r="AW290" s="79"/>
      <c r="AX290" s="79"/>
      <c r="AY290" s="79"/>
      <c r="AZ290" s="79"/>
      <c r="BA290" s="79"/>
      <c r="BB290" s="79"/>
      <c r="BC290" s="78" t="str">
        <f>REPLACE(INDEX(GroupVertices[Group],MATCH(Edges[[#This Row],[Vertex 1]],GroupVertices[Vertex],0)),1,1,"")</f>
        <v>9</v>
      </c>
      <c r="BD290" s="78" t="str">
        <f>REPLACE(INDEX(GroupVertices[Group],MATCH(Edges[[#This Row],[Vertex 2]],GroupVertices[Vertex],0)),1,1,"")</f>
        <v>9</v>
      </c>
    </row>
    <row r="291" spans="1:56" ht="15">
      <c r="A291" s="64" t="s">
        <v>388</v>
      </c>
      <c r="B291" s="64" t="s">
        <v>535</v>
      </c>
      <c r="C291" s="65"/>
      <c r="D291" s="66"/>
      <c r="E291" s="67"/>
      <c r="F291" s="68"/>
      <c r="G291" s="65"/>
      <c r="H291" s="69"/>
      <c r="I291" s="70"/>
      <c r="J291" s="70"/>
      <c r="K291" s="34" t="s">
        <v>65</v>
      </c>
      <c r="L291" s="77">
        <v>291</v>
      </c>
      <c r="M291" s="77"/>
      <c r="N291" s="72"/>
      <c r="O291" s="79" t="s">
        <v>561</v>
      </c>
      <c r="P291" s="81">
        <v>43660.63984953704</v>
      </c>
      <c r="Q291" s="79" t="s">
        <v>653</v>
      </c>
      <c r="R291" s="79"/>
      <c r="S291" s="79"/>
      <c r="T291" s="79" t="s">
        <v>1062</v>
      </c>
      <c r="U291" s="79"/>
      <c r="V291" s="82" t="s">
        <v>1319</v>
      </c>
      <c r="W291" s="81">
        <v>43660.63984953704</v>
      </c>
      <c r="X291" s="85">
        <v>43660</v>
      </c>
      <c r="Y291" s="87" t="s">
        <v>1677</v>
      </c>
      <c r="Z291" s="82" t="s">
        <v>2194</v>
      </c>
      <c r="AA291" s="79"/>
      <c r="AB291" s="79"/>
      <c r="AC291" s="87" t="s">
        <v>2712</v>
      </c>
      <c r="AD291" s="79"/>
      <c r="AE291" s="79" t="b">
        <v>0</v>
      </c>
      <c r="AF291" s="79">
        <v>0</v>
      </c>
      <c r="AG291" s="87" t="s">
        <v>2991</v>
      </c>
      <c r="AH291" s="79" t="b">
        <v>0</v>
      </c>
      <c r="AI291" s="79" t="s">
        <v>3019</v>
      </c>
      <c r="AJ291" s="79"/>
      <c r="AK291" s="87" t="s">
        <v>2991</v>
      </c>
      <c r="AL291" s="79" t="b">
        <v>0</v>
      </c>
      <c r="AM291" s="79">
        <v>237</v>
      </c>
      <c r="AN291" s="87" t="s">
        <v>2711</v>
      </c>
      <c r="AO291" s="79" t="s">
        <v>3037</v>
      </c>
      <c r="AP291" s="79" t="b">
        <v>0</v>
      </c>
      <c r="AQ291" s="87" t="s">
        <v>2711</v>
      </c>
      <c r="AR291" s="79" t="s">
        <v>178</v>
      </c>
      <c r="AS291" s="79">
        <v>0</v>
      </c>
      <c r="AT291" s="79">
        <v>0</v>
      </c>
      <c r="AU291" s="79"/>
      <c r="AV291" s="79"/>
      <c r="AW291" s="79"/>
      <c r="AX291" s="79"/>
      <c r="AY291" s="79"/>
      <c r="AZ291" s="79"/>
      <c r="BA291" s="79"/>
      <c r="BB291" s="79"/>
      <c r="BC291" s="78" t="str">
        <f>REPLACE(INDEX(GroupVertices[Group],MATCH(Edges[[#This Row],[Vertex 1]],GroupVertices[Vertex],0)),1,1,"")</f>
        <v>9</v>
      </c>
      <c r="BD291" s="78" t="str">
        <f>REPLACE(INDEX(GroupVertices[Group],MATCH(Edges[[#This Row],[Vertex 2]],GroupVertices[Vertex],0)),1,1,"")</f>
        <v>9</v>
      </c>
    </row>
    <row r="292" spans="1:56" ht="15">
      <c r="A292" s="64" t="s">
        <v>389</v>
      </c>
      <c r="B292" s="64" t="s">
        <v>389</v>
      </c>
      <c r="C292" s="65"/>
      <c r="D292" s="66"/>
      <c r="E292" s="67"/>
      <c r="F292" s="68"/>
      <c r="G292" s="65"/>
      <c r="H292" s="69"/>
      <c r="I292" s="70"/>
      <c r="J292" s="70"/>
      <c r="K292" s="34" t="s">
        <v>65</v>
      </c>
      <c r="L292" s="77">
        <v>292</v>
      </c>
      <c r="M292" s="77"/>
      <c r="N292" s="72"/>
      <c r="O292" s="79" t="s">
        <v>178</v>
      </c>
      <c r="P292" s="81">
        <v>43660.641064814816</v>
      </c>
      <c r="Q292" s="79" t="s">
        <v>789</v>
      </c>
      <c r="R292" s="79"/>
      <c r="S292" s="79"/>
      <c r="T292" s="79" t="s">
        <v>1048</v>
      </c>
      <c r="U292" s="79"/>
      <c r="V292" s="82" t="s">
        <v>1320</v>
      </c>
      <c r="W292" s="81">
        <v>43660.641064814816</v>
      </c>
      <c r="X292" s="85">
        <v>43660</v>
      </c>
      <c r="Y292" s="87" t="s">
        <v>1678</v>
      </c>
      <c r="Z292" s="82" t="s">
        <v>2195</v>
      </c>
      <c r="AA292" s="79"/>
      <c r="AB292" s="79"/>
      <c r="AC292" s="87" t="s">
        <v>2713</v>
      </c>
      <c r="AD292" s="79"/>
      <c r="AE292" s="79" t="b">
        <v>0</v>
      </c>
      <c r="AF292" s="79">
        <v>0</v>
      </c>
      <c r="AG292" s="87" t="s">
        <v>2991</v>
      </c>
      <c r="AH292" s="79" t="b">
        <v>0</v>
      </c>
      <c r="AI292" s="79" t="s">
        <v>3019</v>
      </c>
      <c r="AJ292" s="79"/>
      <c r="AK292" s="87" t="s">
        <v>2991</v>
      </c>
      <c r="AL292" s="79" t="b">
        <v>0</v>
      </c>
      <c r="AM292" s="79">
        <v>0</v>
      </c>
      <c r="AN292" s="87" t="s">
        <v>2991</v>
      </c>
      <c r="AO292" s="79" t="s">
        <v>3036</v>
      </c>
      <c r="AP292" s="79" t="b">
        <v>0</v>
      </c>
      <c r="AQ292" s="87" t="s">
        <v>2713</v>
      </c>
      <c r="AR292" s="79" t="s">
        <v>178</v>
      </c>
      <c r="AS292" s="79">
        <v>0</v>
      </c>
      <c r="AT292" s="79">
        <v>0</v>
      </c>
      <c r="AU292" s="79"/>
      <c r="AV292" s="79"/>
      <c r="AW292" s="79"/>
      <c r="AX292" s="79"/>
      <c r="AY292" s="79"/>
      <c r="AZ292" s="79"/>
      <c r="BA292" s="79"/>
      <c r="BB292" s="79"/>
      <c r="BC292" s="78" t="str">
        <f>REPLACE(INDEX(GroupVertices[Group],MATCH(Edges[[#This Row],[Vertex 1]],GroupVertices[Vertex],0)),1,1,"")</f>
        <v>125</v>
      </c>
      <c r="BD292" s="78" t="str">
        <f>REPLACE(INDEX(GroupVertices[Group],MATCH(Edges[[#This Row],[Vertex 2]],GroupVertices[Vertex],0)),1,1,"")</f>
        <v>125</v>
      </c>
    </row>
    <row r="293" spans="1:56" ht="15">
      <c r="A293" s="64" t="s">
        <v>390</v>
      </c>
      <c r="B293" s="64" t="s">
        <v>390</v>
      </c>
      <c r="C293" s="65"/>
      <c r="D293" s="66"/>
      <c r="E293" s="67"/>
      <c r="F293" s="68"/>
      <c r="G293" s="65"/>
      <c r="H293" s="69"/>
      <c r="I293" s="70"/>
      <c r="J293" s="70"/>
      <c r="K293" s="34" t="s">
        <v>65</v>
      </c>
      <c r="L293" s="77">
        <v>293</v>
      </c>
      <c r="M293" s="77"/>
      <c r="N293" s="72"/>
      <c r="O293" s="79" t="s">
        <v>178</v>
      </c>
      <c r="P293" s="81">
        <v>43660.66216435185</v>
      </c>
      <c r="Q293" s="79" t="s">
        <v>790</v>
      </c>
      <c r="R293" s="82" t="s">
        <v>1024</v>
      </c>
      <c r="S293" s="79" t="s">
        <v>1040</v>
      </c>
      <c r="T293" s="79" t="s">
        <v>1075</v>
      </c>
      <c r="U293" s="82" t="s">
        <v>1143</v>
      </c>
      <c r="V293" s="82" t="s">
        <v>1143</v>
      </c>
      <c r="W293" s="81">
        <v>43660.66216435185</v>
      </c>
      <c r="X293" s="85">
        <v>43660</v>
      </c>
      <c r="Y293" s="87" t="s">
        <v>1679</v>
      </c>
      <c r="Z293" s="82" t="s">
        <v>2196</v>
      </c>
      <c r="AA293" s="79"/>
      <c r="AB293" s="79"/>
      <c r="AC293" s="87" t="s">
        <v>2714</v>
      </c>
      <c r="AD293" s="79"/>
      <c r="AE293" s="79" t="b">
        <v>0</v>
      </c>
      <c r="AF293" s="79">
        <v>0</v>
      </c>
      <c r="AG293" s="87" t="s">
        <v>2991</v>
      </c>
      <c r="AH293" s="79" t="b">
        <v>0</v>
      </c>
      <c r="AI293" s="79" t="s">
        <v>3026</v>
      </c>
      <c r="AJ293" s="79"/>
      <c r="AK293" s="87" t="s">
        <v>2991</v>
      </c>
      <c r="AL293" s="79" t="b">
        <v>0</v>
      </c>
      <c r="AM293" s="79">
        <v>0</v>
      </c>
      <c r="AN293" s="87" t="s">
        <v>2991</v>
      </c>
      <c r="AO293" s="79" t="s">
        <v>3044</v>
      </c>
      <c r="AP293" s="79" t="b">
        <v>0</v>
      </c>
      <c r="AQ293" s="87" t="s">
        <v>2714</v>
      </c>
      <c r="AR293" s="79" t="s">
        <v>178</v>
      </c>
      <c r="AS293" s="79">
        <v>0</v>
      </c>
      <c r="AT293" s="79">
        <v>0</v>
      </c>
      <c r="AU293" s="79"/>
      <c r="AV293" s="79"/>
      <c r="AW293" s="79"/>
      <c r="AX293" s="79"/>
      <c r="AY293" s="79"/>
      <c r="AZ293" s="79"/>
      <c r="BA293" s="79"/>
      <c r="BB293" s="79"/>
      <c r="BC293" s="78" t="str">
        <f>REPLACE(INDEX(GroupVertices[Group],MATCH(Edges[[#This Row],[Vertex 1]],GroupVertices[Vertex],0)),1,1,"")</f>
        <v>126</v>
      </c>
      <c r="BD293" s="78" t="str">
        <f>REPLACE(INDEX(GroupVertices[Group],MATCH(Edges[[#This Row],[Vertex 2]],GroupVertices[Vertex],0)),1,1,"")</f>
        <v>126</v>
      </c>
    </row>
    <row r="294" spans="1:56" ht="15">
      <c r="A294" s="64" t="s">
        <v>391</v>
      </c>
      <c r="B294" s="64" t="s">
        <v>391</v>
      </c>
      <c r="C294" s="65"/>
      <c r="D294" s="66"/>
      <c r="E294" s="67"/>
      <c r="F294" s="68"/>
      <c r="G294" s="65"/>
      <c r="H294" s="69"/>
      <c r="I294" s="70"/>
      <c r="J294" s="70"/>
      <c r="K294" s="34" t="s">
        <v>65</v>
      </c>
      <c r="L294" s="77">
        <v>294</v>
      </c>
      <c r="M294" s="77"/>
      <c r="N294" s="72"/>
      <c r="O294" s="79" t="s">
        <v>178</v>
      </c>
      <c r="P294" s="81">
        <v>43660.66284722222</v>
      </c>
      <c r="Q294" s="79" t="s">
        <v>791</v>
      </c>
      <c r="R294" s="79"/>
      <c r="S294" s="79"/>
      <c r="T294" s="79" t="s">
        <v>1090</v>
      </c>
      <c r="U294" s="82" t="s">
        <v>1144</v>
      </c>
      <c r="V294" s="82" t="s">
        <v>1144</v>
      </c>
      <c r="W294" s="81">
        <v>43660.66284722222</v>
      </c>
      <c r="X294" s="85">
        <v>43660</v>
      </c>
      <c r="Y294" s="87" t="s">
        <v>1680</v>
      </c>
      <c r="Z294" s="82" t="s">
        <v>2197</v>
      </c>
      <c r="AA294" s="79"/>
      <c r="AB294" s="79"/>
      <c r="AC294" s="87" t="s">
        <v>2715</v>
      </c>
      <c r="AD294" s="79"/>
      <c r="AE294" s="79" t="b">
        <v>0</v>
      </c>
      <c r="AF294" s="79">
        <v>0</v>
      </c>
      <c r="AG294" s="87" t="s">
        <v>2991</v>
      </c>
      <c r="AH294" s="79" t="b">
        <v>0</v>
      </c>
      <c r="AI294" s="79" t="s">
        <v>3019</v>
      </c>
      <c r="AJ294" s="79"/>
      <c r="AK294" s="87" t="s">
        <v>2991</v>
      </c>
      <c r="AL294" s="79" t="b">
        <v>0</v>
      </c>
      <c r="AM294" s="79">
        <v>0</v>
      </c>
      <c r="AN294" s="87" t="s">
        <v>2991</v>
      </c>
      <c r="AO294" s="79" t="s">
        <v>3039</v>
      </c>
      <c r="AP294" s="79" t="b">
        <v>0</v>
      </c>
      <c r="AQ294" s="87" t="s">
        <v>2715</v>
      </c>
      <c r="AR294" s="79" t="s">
        <v>178</v>
      </c>
      <c r="AS294" s="79">
        <v>0</v>
      </c>
      <c r="AT294" s="79">
        <v>0</v>
      </c>
      <c r="AU294" s="79"/>
      <c r="AV294" s="79"/>
      <c r="AW294" s="79"/>
      <c r="AX294" s="79"/>
      <c r="AY294" s="79"/>
      <c r="AZ294" s="79"/>
      <c r="BA294" s="79"/>
      <c r="BB294" s="79"/>
      <c r="BC294" s="78" t="str">
        <f>REPLACE(INDEX(GroupVertices[Group],MATCH(Edges[[#This Row],[Vertex 1]],GroupVertices[Vertex],0)),1,1,"")</f>
        <v>127</v>
      </c>
      <c r="BD294" s="78" t="str">
        <f>REPLACE(INDEX(GroupVertices[Group],MATCH(Edges[[#This Row],[Vertex 2]],GroupVertices[Vertex],0)),1,1,"")</f>
        <v>127</v>
      </c>
    </row>
    <row r="295" spans="1:56" ht="15">
      <c r="A295" s="64" t="s">
        <v>392</v>
      </c>
      <c r="B295" s="64" t="s">
        <v>523</v>
      </c>
      <c r="C295" s="65"/>
      <c r="D295" s="66"/>
      <c r="E295" s="67"/>
      <c r="F295" s="68"/>
      <c r="G295" s="65"/>
      <c r="H295" s="69"/>
      <c r="I295" s="70"/>
      <c r="J295" s="70"/>
      <c r="K295" s="34" t="s">
        <v>65</v>
      </c>
      <c r="L295" s="77">
        <v>295</v>
      </c>
      <c r="M295" s="77"/>
      <c r="N295" s="72"/>
      <c r="O295" s="79" t="s">
        <v>561</v>
      </c>
      <c r="P295" s="81">
        <v>43660.61491898148</v>
      </c>
      <c r="Q295" s="79" t="s">
        <v>792</v>
      </c>
      <c r="R295" s="79"/>
      <c r="S295" s="79"/>
      <c r="T295" s="79" t="s">
        <v>1048</v>
      </c>
      <c r="U295" s="79"/>
      <c r="V295" s="82" t="s">
        <v>1321</v>
      </c>
      <c r="W295" s="81">
        <v>43660.61491898148</v>
      </c>
      <c r="X295" s="85">
        <v>43660</v>
      </c>
      <c r="Y295" s="87" t="s">
        <v>1681</v>
      </c>
      <c r="Z295" s="82" t="s">
        <v>2198</v>
      </c>
      <c r="AA295" s="79"/>
      <c r="AB295" s="79"/>
      <c r="AC295" s="87" t="s">
        <v>2716</v>
      </c>
      <c r="AD295" s="79"/>
      <c r="AE295" s="79" t="b">
        <v>0</v>
      </c>
      <c r="AF295" s="79">
        <v>0</v>
      </c>
      <c r="AG295" s="87" t="s">
        <v>2991</v>
      </c>
      <c r="AH295" s="79" t="b">
        <v>0</v>
      </c>
      <c r="AI295" s="79" t="s">
        <v>3019</v>
      </c>
      <c r="AJ295" s="79"/>
      <c r="AK295" s="87" t="s">
        <v>2991</v>
      </c>
      <c r="AL295" s="79" t="b">
        <v>0</v>
      </c>
      <c r="AM295" s="79">
        <v>0</v>
      </c>
      <c r="AN295" s="87" t="s">
        <v>2991</v>
      </c>
      <c r="AO295" s="79" t="s">
        <v>3046</v>
      </c>
      <c r="AP295" s="79" t="b">
        <v>0</v>
      </c>
      <c r="AQ295" s="87" t="s">
        <v>2716</v>
      </c>
      <c r="AR295" s="79" t="s">
        <v>178</v>
      </c>
      <c r="AS295" s="79">
        <v>0</v>
      </c>
      <c r="AT295" s="79">
        <v>0</v>
      </c>
      <c r="AU295" s="79"/>
      <c r="AV295" s="79"/>
      <c r="AW295" s="79"/>
      <c r="AX295" s="79"/>
      <c r="AY295" s="79"/>
      <c r="AZ295" s="79"/>
      <c r="BA295" s="79"/>
      <c r="BB295" s="79"/>
      <c r="BC295" s="78" t="str">
        <f>REPLACE(INDEX(GroupVertices[Group],MATCH(Edges[[#This Row],[Vertex 1]],GroupVertices[Vertex],0)),1,1,"")</f>
        <v>7</v>
      </c>
      <c r="BD295" s="78" t="str">
        <f>REPLACE(INDEX(GroupVertices[Group],MATCH(Edges[[#This Row],[Vertex 2]],GroupVertices[Vertex],0)),1,1,"")</f>
        <v>7</v>
      </c>
    </row>
    <row r="296" spans="1:56" ht="15">
      <c r="A296" s="64" t="s">
        <v>392</v>
      </c>
      <c r="B296" s="64" t="s">
        <v>522</v>
      </c>
      <c r="C296" s="65"/>
      <c r="D296" s="66"/>
      <c r="E296" s="67"/>
      <c r="F296" s="68"/>
      <c r="G296" s="65"/>
      <c r="H296" s="69"/>
      <c r="I296" s="70"/>
      <c r="J296" s="70"/>
      <c r="K296" s="34" t="s">
        <v>65</v>
      </c>
      <c r="L296" s="77">
        <v>296</v>
      </c>
      <c r="M296" s="77"/>
      <c r="N296" s="72"/>
      <c r="O296" s="79" t="s">
        <v>561</v>
      </c>
      <c r="P296" s="81">
        <v>43660.61491898148</v>
      </c>
      <c r="Q296" s="79" t="s">
        <v>792</v>
      </c>
      <c r="R296" s="79"/>
      <c r="S296" s="79"/>
      <c r="T296" s="79" t="s">
        <v>1048</v>
      </c>
      <c r="U296" s="79"/>
      <c r="V296" s="82" t="s">
        <v>1321</v>
      </c>
      <c r="W296" s="81">
        <v>43660.61491898148</v>
      </c>
      <c r="X296" s="85">
        <v>43660</v>
      </c>
      <c r="Y296" s="87" t="s">
        <v>1681</v>
      </c>
      <c r="Z296" s="82" t="s">
        <v>2198</v>
      </c>
      <c r="AA296" s="79"/>
      <c r="AB296" s="79"/>
      <c r="AC296" s="87" t="s">
        <v>2716</v>
      </c>
      <c r="AD296" s="79"/>
      <c r="AE296" s="79" t="b">
        <v>0</v>
      </c>
      <c r="AF296" s="79">
        <v>0</v>
      </c>
      <c r="AG296" s="87" t="s">
        <v>2991</v>
      </c>
      <c r="AH296" s="79" t="b">
        <v>0</v>
      </c>
      <c r="AI296" s="79" t="s">
        <v>3019</v>
      </c>
      <c r="AJ296" s="79"/>
      <c r="AK296" s="87" t="s">
        <v>2991</v>
      </c>
      <c r="AL296" s="79" t="b">
        <v>0</v>
      </c>
      <c r="AM296" s="79">
        <v>0</v>
      </c>
      <c r="AN296" s="87" t="s">
        <v>2991</v>
      </c>
      <c r="AO296" s="79" t="s">
        <v>3046</v>
      </c>
      <c r="AP296" s="79" t="b">
        <v>0</v>
      </c>
      <c r="AQ296" s="87" t="s">
        <v>2716</v>
      </c>
      <c r="AR296" s="79" t="s">
        <v>178</v>
      </c>
      <c r="AS296" s="79">
        <v>0</v>
      </c>
      <c r="AT296" s="79">
        <v>0</v>
      </c>
      <c r="AU296" s="79"/>
      <c r="AV296" s="79"/>
      <c r="AW296" s="79"/>
      <c r="AX296" s="79"/>
      <c r="AY296" s="79"/>
      <c r="AZ296" s="79"/>
      <c r="BA296" s="79"/>
      <c r="BB296" s="79"/>
      <c r="BC296" s="78" t="str">
        <f>REPLACE(INDEX(GroupVertices[Group],MATCH(Edges[[#This Row],[Vertex 1]],GroupVertices[Vertex],0)),1,1,"")</f>
        <v>7</v>
      </c>
      <c r="BD296" s="78" t="str">
        <f>REPLACE(INDEX(GroupVertices[Group],MATCH(Edges[[#This Row],[Vertex 2]],GroupVertices[Vertex],0)),1,1,"")</f>
        <v>1</v>
      </c>
    </row>
    <row r="297" spans="1:56" ht="15">
      <c r="A297" s="64" t="s">
        <v>392</v>
      </c>
      <c r="B297" s="64" t="s">
        <v>523</v>
      </c>
      <c r="C297" s="65"/>
      <c r="D297" s="66"/>
      <c r="E297" s="67"/>
      <c r="F297" s="68"/>
      <c r="G297" s="65"/>
      <c r="H297" s="69"/>
      <c r="I297" s="70"/>
      <c r="J297" s="70"/>
      <c r="K297" s="34" t="s">
        <v>65</v>
      </c>
      <c r="L297" s="77">
        <v>297</v>
      </c>
      <c r="M297" s="77"/>
      <c r="N297" s="72"/>
      <c r="O297" s="79" t="s">
        <v>561</v>
      </c>
      <c r="P297" s="81">
        <v>43660.67438657407</v>
      </c>
      <c r="Q297" s="79" t="s">
        <v>793</v>
      </c>
      <c r="R297" s="79"/>
      <c r="S297" s="79"/>
      <c r="T297" s="79" t="s">
        <v>1091</v>
      </c>
      <c r="U297" s="79"/>
      <c r="V297" s="82" t="s">
        <v>1321</v>
      </c>
      <c r="W297" s="81">
        <v>43660.67438657407</v>
      </c>
      <c r="X297" s="85">
        <v>43660</v>
      </c>
      <c r="Y297" s="87" t="s">
        <v>1682</v>
      </c>
      <c r="Z297" s="82" t="s">
        <v>2199</v>
      </c>
      <c r="AA297" s="79"/>
      <c r="AB297" s="79"/>
      <c r="AC297" s="87" t="s">
        <v>2717</v>
      </c>
      <c r="AD297" s="79"/>
      <c r="AE297" s="79" t="b">
        <v>0</v>
      </c>
      <c r="AF297" s="79">
        <v>0</v>
      </c>
      <c r="AG297" s="87" t="s">
        <v>2991</v>
      </c>
      <c r="AH297" s="79" t="b">
        <v>0</v>
      </c>
      <c r="AI297" s="79" t="s">
        <v>3019</v>
      </c>
      <c r="AJ297" s="79"/>
      <c r="AK297" s="87" t="s">
        <v>2991</v>
      </c>
      <c r="AL297" s="79" t="b">
        <v>0</v>
      </c>
      <c r="AM297" s="79">
        <v>0</v>
      </c>
      <c r="AN297" s="87" t="s">
        <v>2991</v>
      </c>
      <c r="AO297" s="79" t="s">
        <v>3046</v>
      </c>
      <c r="AP297" s="79" t="b">
        <v>0</v>
      </c>
      <c r="AQ297" s="87" t="s">
        <v>2717</v>
      </c>
      <c r="AR297" s="79" t="s">
        <v>178</v>
      </c>
      <c r="AS297" s="79">
        <v>0</v>
      </c>
      <c r="AT297" s="79">
        <v>0</v>
      </c>
      <c r="AU297" s="79"/>
      <c r="AV297" s="79"/>
      <c r="AW297" s="79"/>
      <c r="AX297" s="79"/>
      <c r="AY297" s="79"/>
      <c r="AZ297" s="79"/>
      <c r="BA297" s="79"/>
      <c r="BB297" s="79"/>
      <c r="BC297" s="78" t="str">
        <f>REPLACE(INDEX(GroupVertices[Group],MATCH(Edges[[#This Row],[Vertex 1]],GroupVertices[Vertex],0)),1,1,"")</f>
        <v>7</v>
      </c>
      <c r="BD297" s="78" t="str">
        <f>REPLACE(INDEX(GroupVertices[Group],MATCH(Edges[[#This Row],[Vertex 2]],GroupVertices[Vertex],0)),1,1,"")</f>
        <v>7</v>
      </c>
    </row>
    <row r="298" spans="1:56" ht="15">
      <c r="A298" s="64" t="s">
        <v>392</v>
      </c>
      <c r="B298" s="64" t="s">
        <v>522</v>
      </c>
      <c r="C298" s="65"/>
      <c r="D298" s="66"/>
      <c r="E298" s="67"/>
      <c r="F298" s="68"/>
      <c r="G298" s="65"/>
      <c r="H298" s="69"/>
      <c r="I298" s="70"/>
      <c r="J298" s="70"/>
      <c r="K298" s="34" t="s">
        <v>65</v>
      </c>
      <c r="L298" s="77">
        <v>298</v>
      </c>
      <c r="M298" s="77"/>
      <c r="N298" s="72"/>
      <c r="O298" s="79" t="s">
        <v>561</v>
      </c>
      <c r="P298" s="81">
        <v>43660.67438657407</v>
      </c>
      <c r="Q298" s="79" t="s">
        <v>793</v>
      </c>
      <c r="R298" s="79"/>
      <c r="S298" s="79"/>
      <c r="T298" s="79" t="s">
        <v>1091</v>
      </c>
      <c r="U298" s="79"/>
      <c r="V298" s="82" t="s">
        <v>1321</v>
      </c>
      <c r="W298" s="81">
        <v>43660.67438657407</v>
      </c>
      <c r="X298" s="85">
        <v>43660</v>
      </c>
      <c r="Y298" s="87" t="s">
        <v>1682</v>
      </c>
      <c r="Z298" s="82" t="s">
        <v>2199</v>
      </c>
      <c r="AA298" s="79"/>
      <c r="AB298" s="79"/>
      <c r="AC298" s="87" t="s">
        <v>2717</v>
      </c>
      <c r="AD298" s="79"/>
      <c r="AE298" s="79" t="b">
        <v>0</v>
      </c>
      <c r="AF298" s="79">
        <v>0</v>
      </c>
      <c r="AG298" s="87" t="s">
        <v>2991</v>
      </c>
      <c r="AH298" s="79" t="b">
        <v>0</v>
      </c>
      <c r="AI298" s="79" t="s">
        <v>3019</v>
      </c>
      <c r="AJ298" s="79"/>
      <c r="AK298" s="87" t="s">
        <v>2991</v>
      </c>
      <c r="AL298" s="79" t="b">
        <v>0</v>
      </c>
      <c r="AM298" s="79">
        <v>0</v>
      </c>
      <c r="AN298" s="87" t="s">
        <v>2991</v>
      </c>
      <c r="AO298" s="79" t="s">
        <v>3046</v>
      </c>
      <c r="AP298" s="79" t="b">
        <v>0</v>
      </c>
      <c r="AQ298" s="87" t="s">
        <v>2717</v>
      </c>
      <c r="AR298" s="79" t="s">
        <v>178</v>
      </c>
      <c r="AS298" s="79">
        <v>0</v>
      </c>
      <c r="AT298" s="79">
        <v>0</v>
      </c>
      <c r="AU298" s="79"/>
      <c r="AV298" s="79"/>
      <c r="AW298" s="79"/>
      <c r="AX298" s="79"/>
      <c r="AY298" s="79"/>
      <c r="AZ298" s="79"/>
      <c r="BA298" s="79"/>
      <c r="BB298" s="79"/>
      <c r="BC298" s="78" t="str">
        <f>REPLACE(INDEX(GroupVertices[Group],MATCH(Edges[[#This Row],[Vertex 1]],GroupVertices[Vertex],0)),1,1,"")</f>
        <v>7</v>
      </c>
      <c r="BD298" s="78" t="str">
        <f>REPLACE(INDEX(GroupVertices[Group],MATCH(Edges[[#This Row],[Vertex 2]],GroupVertices[Vertex],0)),1,1,"")</f>
        <v>1</v>
      </c>
    </row>
    <row r="299" spans="1:56" ht="15">
      <c r="A299" s="64" t="s">
        <v>393</v>
      </c>
      <c r="B299" s="64" t="s">
        <v>393</v>
      </c>
      <c r="C299" s="65"/>
      <c r="D299" s="66"/>
      <c r="E299" s="67"/>
      <c r="F299" s="68"/>
      <c r="G299" s="65"/>
      <c r="H299" s="69"/>
      <c r="I299" s="70"/>
      <c r="J299" s="70"/>
      <c r="K299" s="34" t="s">
        <v>65</v>
      </c>
      <c r="L299" s="77">
        <v>299</v>
      </c>
      <c r="M299" s="77"/>
      <c r="N299" s="72"/>
      <c r="O299" s="79" t="s">
        <v>178</v>
      </c>
      <c r="P299" s="81">
        <v>43660.683229166665</v>
      </c>
      <c r="Q299" s="79" t="s">
        <v>794</v>
      </c>
      <c r="R299" s="79"/>
      <c r="S299" s="79"/>
      <c r="T299" s="79" t="s">
        <v>1048</v>
      </c>
      <c r="U299" s="79"/>
      <c r="V299" s="82" t="s">
        <v>1322</v>
      </c>
      <c r="W299" s="81">
        <v>43660.683229166665</v>
      </c>
      <c r="X299" s="85">
        <v>43660</v>
      </c>
      <c r="Y299" s="87" t="s">
        <v>1683</v>
      </c>
      <c r="Z299" s="82" t="s">
        <v>2200</v>
      </c>
      <c r="AA299" s="79"/>
      <c r="AB299" s="79"/>
      <c r="AC299" s="87" t="s">
        <v>2718</v>
      </c>
      <c r="AD299" s="79"/>
      <c r="AE299" s="79" t="b">
        <v>0</v>
      </c>
      <c r="AF299" s="79">
        <v>0</v>
      </c>
      <c r="AG299" s="87" t="s">
        <v>2991</v>
      </c>
      <c r="AH299" s="79" t="b">
        <v>0</v>
      </c>
      <c r="AI299" s="79" t="s">
        <v>3019</v>
      </c>
      <c r="AJ299" s="79"/>
      <c r="AK299" s="87" t="s">
        <v>2991</v>
      </c>
      <c r="AL299" s="79" t="b">
        <v>0</v>
      </c>
      <c r="AM299" s="79">
        <v>0</v>
      </c>
      <c r="AN299" s="87" t="s">
        <v>2991</v>
      </c>
      <c r="AO299" s="79" t="s">
        <v>3039</v>
      </c>
      <c r="AP299" s="79" t="b">
        <v>0</v>
      </c>
      <c r="AQ299" s="87" t="s">
        <v>2718</v>
      </c>
      <c r="AR299" s="79" t="s">
        <v>178</v>
      </c>
      <c r="AS299" s="79">
        <v>0</v>
      </c>
      <c r="AT299" s="79">
        <v>0</v>
      </c>
      <c r="AU299" s="79"/>
      <c r="AV299" s="79"/>
      <c r="AW299" s="79"/>
      <c r="AX299" s="79"/>
      <c r="AY299" s="79"/>
      <c r="AZ299" s="79"/>
      <c r="BA299" s="79"/>
      <c r="BB299" s="79"/>
      <c r="BC299" s="78" t="str">
        <f>REPLACE(INDEX(GroupVertices[Group],MATCH(Edges[[#This Row],[Vertex 1]],GroupVertices[Vertex],0)),1,1,"")</f>
        <v>128</v>
      </c>
      <c r="BD299" s="78" t="str">
        <f>REPLACE(INDEX(GroupVertices[Group],MATCH(Edges[[#This Row],[Vertex 2]],GroupVertices[Vertex],0)),1,1,"")</f>
        <v>128</v>
      </c>
    </row>
    <row r="300" spans="1:56" ht="15">
      <c r="A300" s="64" t="s">
        <v>394</v>
      </c>
      <c r="B300" s="64" t="s">
        <v>394</v>
      </c>
      <c r="C300" s="65"/>
      <c r="D300" s="66"/>
      <c r="E300" s="67"/>
      <c r="F300" s="68"/>
      <c r="G300" s="65"/>
      <c r="H300" s="69"/>
      <c r="I300" s="70"/>
      <c r="J300" s="70"/>
      <c r="K300" s="34" t="s">
        <v>65</v>
      </c>
      <c r="L300" s="77">
        <v>300</v>
      </c>
      <c r="M300" s="77"/>
      <c r="N300" s="72"/>
      <c r="O300" s="79" t="s">
        <v>178</v>
      </c>
      <c r="P300" s="81">
        <v>43660.72421296296</v>
      </c>
      <c r="Q300" s="79" t="s">
        <v>795</v>
      </c>
      <c r="R300" s="79"/>
      <c r="S300" s="79"/>
      <c r="T300" s="79" t="s">
        <v>1052</v>
      </c>
      <c r="U300" s="79"/>
      <c r="V300" s="82" t="s">
        <v>1323</v>
      </c>
      <c r="W300" s="81">
        <v>43660.72421296296</v>
      </c>
      <c r="X300" s="85">
        <v>43660</v>
      </c>
      <c r="Y300" s="87" t="s">
        <v>1684</v>
      </c>
      <c r="Z300" s="82" t="s">
        <v>2201</v>
      </c>
      <c r="AA300" s="79"/>
      <c r="AB300" s="79"/>
      <c r="AC300" s="87" t="s">
        <v>2719</v>
      </c>
      <c r="AD300" s="79"/>
      <c r="AE300" s="79" t="b">
        <v>0</v>
      </c>
      <c r="AF300" s="79">
        <v>1</v>
      </c>
      <c r="AG300" s="87" t="s">
        <v>2991</v>
      </c>
      <c r="AH300" s="79" t="b">
        <v>0</v>
      </c>
      <c r="AI300" s="79" t="s">
        <v>3019</v>
      </c>
      <c r="AJ300" s="79"/>
      <c r="AK300" s="87" t="s">
        <v>2991</v>
      </c>
      <c r="AL300" s="79" t="b">
        <v>0</v>
      </c>
      <c r="AM300" s="79">
        <v>0</v>
      </c>
      <c r="AN300" s="87" t="s">
        <v>2991</v>
      </c>
      <c r="AO300" s="79" t="s">
        <v>3036</v>
      </c>
      <c r="AP300" s="79" t="b">
        <v>0</v>
      </c>
      <c r="AQ300" s="87" t="s">
        <v>2719</v>
      </c>
      <c r="AR300" s="79" t="s">
        <v>178</v>
      </c>
      <c r="AS300" s="79">
        <v>0</v>
      </c>
      <c r="AT300" s="79">
        <v>0</v>
      </c>
      <c r="AU300" s="79"/>
      <c r="AV300" s="79"/>
      <c r="AW300" s="79"/>
      <c r="AX300" s="79"/>
      <c r="AY300" s="79"/>
      <c r="AZ300" s="79"/>
      <c r="BA300" s="79"/>
      <c r="BB300" s="79"/>
      <c r="BC300" s="78" t="str">
        <f>REPLACE(INDEX(GroupVertices[Group],MATCH(Edges[[#This Row],[Vertex 1]],GroupVertices[Vertex],0)),1,1,"")</f>
        <v>129</v>
      </c>
      <c r="BD300" s="78" t="str">
        <f>REPLACE(INDEX(GroupVertices[Group],MATCH(Edges[[#This Row],[Vertex 2]],GroupVertices[Vertex],0)),1,1,"")</f>
        <v>129</v>
      </c>
    </row>
    <row r="301" spans="1:56" ht="15">
      <c r="A301" s="64" t="s">
        <v>395</v>
      </c>
      <c r="B301" s="64" t="s">
        <v>395</v>
      </c>
      <c r="C301" s="65"/>
      <c r="D301" s="66"/>
      <c r="E301" s="67"/>
      <c r="F301" s="68"/>
      <c r="G301" s="65"/>
      <c r="H301" s="69"/>
      <c r="I301" s="70"/>
      <c r="J301" s="70"/>
      <c r="K301" s="34" t="s">
        <v>65</v>
      </c>
      <c r="L301" s="77">
        <v>301</v>
      </c>
      <c r="M301" s="77"/>
      <c r="N301" s="72"/>
      <c r="O301" s="79" t="s">
        <v>178</v>
      </c>
      <c r="P301" s="81">
        <v>43654.690787037034</v>
      </c>
      <c r="Q301" s="79" t="s">
        <v>796</v>
      </c>
      <c r="R301" s="79"/>
      <c r="S301" s="79"/>
      <c r="T301" s="79" t="s">
        <v>1048</v>
      </c>
      <c r="U301" s="79"/>
      <c r="V301" s="82" t="s">
        <v>1324</v>
      </c>
      <c r="W301" s="81">
        <v>43654.690787037034</v>
      </c>
      <c r="X301" s="85">
        <v>43654</v>
      </c>
      <c r="Y301" s="87" t="s">
        <v>1685</v>
      </c>
      <c r="Z301" s="82" t="s">
        <v>2202</v>
      </c>
      <c r="AA301" s="79"/>
      <c r="AB301" s="79"/>
      <c r="AC301" s="87" t="s">
        <v>2720</v>
      </c>
      <c r="AD301" s="79"/>
      <c r="AE301" s="79" t="b">
        <v>0</v>
      </c>
      <c r="AF301" s="79">
        <v>3</v>
      </c>
      <c r="AG301" s="87" t="s">
        <v>2991</v>
      </c>
      <c r="AH301" s="79" t="b">
        <v>0</v>
      </c>
      <c r="AI301" s="79" t="s">
        <v>3019</v>
      </c>
      <c r="AJ301" s="79"/>
      <c r="AK301" s="87" t="s">
        <v>2991</v>
      </c>
      <c r="AL301" s="79" t="b">
        <v>0</v>
      </c>
      <c r="AM301" s="79">
        <v>2</v>
      </c>
      <c r="AN301" s="87" t="s">
        <v>2991</v>
      </c>
      <c r="AO301" s="79" t="s">
        <v>3037</v>
      </c>
      <c r="AP301" s="79" t="b">
        <v>0</v>
      </c>
      <c r="AQ301" s="87" t="s">
        <v>2720</v>
      </c>
      <c r="AR301" s="79" t="s">
        <v>562</v>
      </c>
      <c r="AS301" s="79">
        <v>0</v>
      </c>
      <c r="AT301" s="79">
        <v>0</v>
      </c>
      <c r="AU301" s="79"/>
      <c r="AV301" s="79"/>
      <c r="AW301" s="79"/>
      <c r="AX301" s="79"/>
      <c r="AY301" s="79"/>
      <c r="AZ301" s="79"/>
      <c r="BA301" s="79"/>
      <c r="BB301" s="79"/>
      <c r="BC301" s="78" t="str">
        <f>REPLACE(INDEX(GroupVertices[Group],MATCH(Edges[[#This Row],[Vertex 1]],GroupVertices[Vertex],0)),1,1,"")</f>
        <v>8</v>
      </c>
      <c r="BD301" s="78" t="str">
        <f>REPLACE(INDEX(GroupVertices[Group],MATCH(Edges[[#This Row],[Vertex 2]],GroupVertices[Vertex],0)),1,1,"")</f>
        <v>8</v>
      </c>
    </row>
    <row r="302" spans="1:56" ht="15">
      <c r="A302" s="64" t="s">
        <v>396</v>
      </c>
      <c r="B302" s="64" t="s">
        <v>395</v>
      </c>
      <c r="C302" s="65"/>
      <c r="D302" s="66"/>
      <c r="E302" s="67"/>
      <c r="F302" s="68"/>
      <c r="G302" s="65"/>
      <c r="H302" s="69"/>
      <c r="I302" s="70"/>
      <c r="J302" s="70"/>
      <c r="K302" s="34" t="s">
        <v>65</v>
      </c>
      <c r="L302" s="77">
        <v>302</v>
      </c>
      <c r="M302" s="77"/>
      <c r="N302" s="72"/>
      <c r="O302" s="79" t="s">
        <v>562</v>
      </c>
      <c r="P302" s="81">
        <v>43660.7494212963</v>
      </c>
      <c r="Q302" s="79" t="s">
        <v>796</v>
      </c>
      <c r="R302" s="79"/>
      <c r="S302" s="79"/>
      <c r="T302" s="79" t="s">
        <v>1048</v>
      </c>
      <c r="U302" s="79"/>
      <c r="V302" s="82" t="s">
        <v>1325</v>
      </c>
      <c r="W302" s="81">
        <v>43660.7494212963</v>
      </c>
      <c r="X302" s="85">
        <v>43660</v>
      </c>
      <c r="Y302" s="87" t="s">
        <v>1686</v>
      </c>
      <c r="Z302" s="82" t="s">
        <v>2203</v>
      </c>
      <c r="AA302" s="79"/>
      <c r="AB302" s="79"/>
      <c r="AC302" s="87" t="s">
        <v>2721</v>
      </c>
      <c r="AD302" s="79"/>
      <c r="AE302" s="79" t="b">
        <v>0</v>
      </c>
      <c r="AF302" s="79">
        <v>0</v>
      </c>
      <c r="AG302" s="87" t="s">
        <v>2991</v>
      </c>
      <c r="AH302" s="79" t="b">
        <v>0</v>
      </c>
      <c r="AI302" s="79" t="s">
        <v>3019</v>
      </c>
      <c r="AJ302" s="79"/>
      <c r="AK302" s="87" t="s">
        <v>2991</v>
      </c>
      <c r="AL302" s="79" t="b">
        <v>0</v>
      </c>
      <c r="AM302" s="79">
        <v>2</v>
      </c>
      <c r="AN302" s="87" t="s">
        <v>2720</v>
      </c>
      <c r="AO302" s="79" t="s">
        <v>3037</v>
      </c>
      <c r="AP302" s="79" t="b">
        <v>0</v>
      </c>
      <c r="AQ302" s="87" t="s">
        <v>2720</v>
      </c>
      <c r="AR302" s="79" t="s">
        <v>178</v>
      </c>
      <c r="AS302" s="79">
        <v>0</v>
      </c>
      <c r="AT302" s="79">
        <v>0</v>
      </c>
      <c r="AU302" s="79"/>
      <c r="AV302" s="79"/>
      <c r="AW302" s="79"/>
      <c r="AX302" s="79"/>
      <c r="AY302" s="79"/>
      <c r="AZ302" s="79"/>
      <c r="BA302" s="79"/>
      <c r="BB302" s="79"/>
      <c r="BC302" s="78" t="str">
        <f>REPLACE(INDEX(GroupVertices[Group],MATCH(Edges[[#This Row],[Vertex 1]],GroupVertices[Vertex],0)),1,1,"")</f>
        <v>8</v>
      </c>
      <c r="BD302" s="78" t="str">
        <f>REPLACE(INDEX(GroupVertices[Group],MATCH(Edges[[#This Row],[Vertex 2]],GroupVertices[Vertex],0)),1,1,"")</f>
        <v>8</v>
      </c>
    </row>
    <row r="303" spans="1:56" ht="15">
      <c r="A303" s="64" t="s">
        <v>396</v>
      </c>
      <c r="B303" s="64" t="s">
        <v>522</v>
      </c>
      <c r="C303" s="65"/>
      <c r="D303" s="66"/>
      <c r="E303" s="67"/>
      <c r="F303" s="68"/>
      <c r="G303" s="65"/>
      <c r="H303" s="69"/>
      <c r="I303" s="70"/>
      <c r="J303" s="70"/>
      <c r="K303" s="34" t="s">
        <v>65</v>
      </c>
      <c r="L303" s="77">
        <v>303</v>
      </c>
      <c r="M303" s="77"/>
      <c r="N303" s="72"/>
      <c r="O303" s="79" t="s">
        <v>561</v>
      </c>
      <c r="P303" s="81">
        <v>43660.016701388886</v>
      </c>
      <c r="Q303" s="79" t="s">
        <v>797</v>
      </c>
      <c r="R303" s="79"/>
      <c r="S303" s="79"/>
      <c r="T303" s="79" t="s">
        <v>1052</v>
      </c>
      <c r="U303" s="79"/>
      <c r="V303" s="82" t="s">
        <v>1325</v>
      </c>
      <c r="W303" s="81">
        <v>43660.016701388886</v>
      </c>
      <c r="X303" s="85">
        <v>43660</v>
      </c>
      <c r="Y303" s="87" t="s">
        <v>1687</v>
      </c>
      <c r="Z303" s="82" t="s">
        <v>2204</v>
      </c>
      <c r="AA303" s="79"/>
      <c r="AB303" s="79"/>
      <c r="AC303" s="87" t="s">
        <v>2722</v>
      </c>
      <c r="AD303" s="79"/>
      <c r="AE303" s="79" t="b">
        <v>0</v>
      </c>
      <c r="AF303" s="79">
        <v>2</v>
      </c>
      <c r="AG303" s="87" t="s">
        <v>2991</v>
      </c>
      <c r="AH303" s="79" t="b">
        <v>0</v>
      </c>
      <c r="AI303" s="79" t="s">
        <v>3019</v>
      </c>
      <c r="AJ303" s="79"/>
      <c r="AK303" s="87" t="s">
        <v>2991</v>
      </c>
      <c r="AL303" s="79" t="b">
        <v>0</v>
      </c>
      <c r="AM303" s="79">
        <v>0</v>
      </c>
      <c r="AN303" s="87" t="s">
        <v>2991</v>
      </c>
      <c r="AO303" s="79" t="s">
        <v>3037</v>
      </c>
      <c r="AP303" s="79" t="b">
        <v>0</v>
      </c>
      <c r="AQ303" s="87" t="s">
        <v>2722</v>
      </c>
      <c r="AR303" s="79" t="s">
        <v>178</v>
      </c>
      <c r="AS303" s="79">
        <v>0</v>
      </c>
      <c r="AT303" s="79">
        <v>0</v>
      </c>
      <c r="AU303" s="79"/>
      <c r="AV303" s="79"/>
      <c r="AW303" s="79"/>
      <c r="AX303" s="79"/>
      <c r="AY303" s="79"/>
      <c r="AZ303" s="79"/>
      <c r="BA303" s="79"/>
      <c r="BB303" s="79"/>
      <c r="BC303" s="78" t="str">
        <f>REPLACE(INDEX(GroupVertices[Group],MATCH(Edges[[#This Row],[Vertex 1]],GroupVertices[Vertex],0)),1,1,"")</f>
        <v>8</v>
      </c>
      <c r="BD303" s="78" t="str">
        <f>REPLACE(INDEX(GroupVertices[Group],MATCH(Edges[[#This Row],[Vertex 2]],GroupVertices[Vertex],0)),1,1,"")</f>
        <v>1</v>
      </c>
    </row>
    <row r="304" spans="1:56" ht="15">
      <c r="A304" s="64" t="s">
        <v>396</v>
      </c>
      <c r="B304" s="64" t="s">
        <v>471</v>
      </c>
      <c r="C304" s="65"/>
      <c r="D304" s="66"/>
      <c r="E304" s="67"/>
      <c r="F304" s="68"/>
      <c r="G304" s="65"/>
      <c r="H304" s="69"/>
      <c r="I304" s="70"/>
      <c r="J304" s="70"/>
      <c r="K304" s="34" t="s">
        <v>65</v>
      </c>
      <c r="L304" s="77">
        <v>304</v>
      </c>
      <c r="M304" s="77"/>
      <c r="N304" s="72"/>
      <c r="O304" s="79" t="s">
        <v>562</v>
      </c>
      <c r="P304" s="81">
        <v>43660.748611111114</v>
      </c>
      <c r="Q304" s="79" t="s">
        <v>651</v>
      </c>
      <c r="R304" s="79"/>
      <c r="S304" s="79"/>
      <c r="T304" s="79" t="s">
        <v>1048</v>
      </c>
      <c r="U304" s="79"/>
      <c r="V304" s="82" t="s">
        <v>1325</v>
      </c>
      <c r="W304" s="81">
        <v>43660.748611111114</v>
      </c>
      <c r="X304" s="85">
        <v>43660</v>
      </c>
      <c r="Y304" s="87" t="s">
        <v>1688</v>
      </c>
      <c r="Z304" s="82" t="s">
        <v>2205</v>
      </c>
      <c r="AA304" s="79"/>
      <c r="AB304" s="79"/>
      <c r="AC304" s="87" t="s">
        <v>2723</v>
      </c>
      <c r="AD304" s="79"/>
      <c r="AE304" s="79" t="b">
        <v>0</v>
      </c>
      <c r="AF304" s="79">
        <v>0</v>
      </c>
      <c r="AG304" s="87" t="s">
        <v>2991</v>
      </c>
      <c r="AH304" s="79" t="b">
        <v>0</v>
      </c>
      <c r="AI304" s="79" t="s">
        <v>3019</v>
      </c>
      <c r="AJ304" s="79"/>
      <c r="AK304" s="87" t="s">
        <v>2991</v>
      </c>
      <c r="AL304" s="79" t="b">
        <v>0</v>
      </c>
      <c r="AM304" s="79">
        <v>9</v>
      </c>
      <c r="AN304" s="87" t="s">
        <v>2869</v>
      </c>
      <c r="AO304" s="79" t="s">
        <v>3037</v>
      </c>
      <c r="AP304" s="79" t="b">
        <v>0</v>
      </c>
      <c r="AQ304" s="87" t="s">
        <v>2869</v>
      </c>
      <c r="AR304" s="79" t="s">
        <v>178</v>
      </c>
      <c r="AS304" s="79">
        <v>0</v>
      </c>
      <c r="AT304" s="79">
        <v>0</v>
      </c>
      <c r="AU304" s="79"/>
      <c r="AV304" s="79"/>
      <c r="AW304" s="79"/>
      <c r="AX304" s="79"/>
      <c r="AY304" s="79"/>
      <c r="AZ304" s="79"/>
      <c r="BA304" s="79"/>
      <c r="BB304" s="79"/>
      <c r="BC304" s="78" t="str">
        <f>REPLACE(INDEX(GroupVertices[Group],MATCH(Edges[[#This Row],[Vertex 1]],GroupVertices[Vertex],0)),1,1,"")</f>
        <v>8</v>
      </c>
      <c r="BD304" s="78" t="str">
        <f>REPLACE(INDEX(GroupVertices[Group],MATCH(Edges[[#This Row],[Vertex 2]],GroupVertices[Vertex],0)),1,1,"")</f>
        <v>8</v>
      </c>
    </row>
    <row r="305" spans="1:56" ht="15">
      <c r="A305" s="64" t="s">
        <v>397</v>
      </c>
      <c r="B305" s="64" t="s">
        <v>397</v>
      </c>
      <c r="C305" s="65"/>
      <c r="D305" s="66"/>
      <c r="E305" s="67"/>
      <c r="F305" s="68"/>
      <c r="G305" s="65"/>
      <c r="H305" s="69"/>
      <c r="I305" s="70"/>
      <c r="J305" s="70"/>
      <c r="K305" s="34" t="s">
        <v>65</v>
      </c>
      <c r="L305" s="77">
        <v>305</v>
      </c>
      <c r="M305" s="77"/>
      <c r="N305" s="72"/>
      <c r="O305" s="79" t="s">
        <v>178</v>
      </c>
      <c r="P305" s="81">
        <v>43660.75334490741</v>
      </c>
      <c r="Q305" s="79" t="s">
        <v>798</v>
      </c>
      <c r="R305" s="79"/>
      <c r="S305" s="79"/>
      <c r="T305" s="79" t="s">
        <v>1048</v>
      </c>
      <c r="U305" s="79"/>
      <c r="V305" s="82" t="s">
        <v>1326</v>
      </c>
      <c r="W305" s="81">
        <v>43660.75334490741</v>
      </c>
      <c r="X305" s="85">
        <v>43660</v>
      </c>
      <c r="Y305" s="87" t="s">
        <v>1689</v>
      </c>
      <c r="Z305" s="82" t="s">
        <v>2206</v>
      </c>
      <c r="AA305" s="79"/>
      <c r="AB305" s="79"/>
      <c r="AC305" s="87" t="s">
        <v>2724</v>
      </c>
      <c r="AD305" s="79"/>
      <c r="AE305" s="79" t="b">
        <v>0</v>
      </c>
      <c r="AF305" s="79">
        <v>2</v>
      </c>
      <c r="AG305" s="87" t="s">
        <v>2991</v>
      </c>
      <c r="AH305" s="79" t="b">
        <v>0</v>
      </c>
      <c r="AI305" s="79" t="s">
        <v>3019</v>
      </c>
      <c r="AJ305" s="79"/>
      <c r="AK305" s="87" t="s">
        <v>2991</v>
      </c>
      <c r="AL305" s="79" t="b">
        <v>0</v>
      </c>
      <c r="AM305" s="79">
        <v>0</v>
      </c>
      <c r="AN305" s="87" t="s">
        <v>2991</v>
      </c>
      <c r="AO305" s="79" t="s">
        <v>3036</v>
      </c>
      <c r="AP305" s="79" t="b">
        <v>0</v>
      </c>
      <c r="AQ305" s="87" t="s">
        <v>2724</v>
      </c>
      <c r="AR305" s="79" t="s">
        <v>178</v>
      </c>
      <c r="AS305" s="79">
        <v>0</v>
      </c>
      <c r="AT305" s="79">
        <v>0</v>
      </c>
      <c r="AU305" s="79"/>
      <c r="AV305" s="79"/>
      <c r="AW305" s="79"/>
      <c r="AX305" s="79"/>
      <c r="AY305" s="79"/>
      <c r="AZ305" s="79"/>
      <c r="BA305" s="79"/>
      <c r="BB305" s="79"/>
      <c r="BC305" s="78" t="str">
        <f>REPLACE(INDEX(GroupVertices[Group],MATCH(Edges[[#This Row],[Vertex 1]],GroupVertices[Vertex],0)),1,1,"")</f>
        <v>130</v>
      </c>
      <c r="BD305" s="78" t="str">
        <f>REPLACE(INDEX(GroupVertices[Group],MATCH(Edges[[#This Row],[Vertex 2]],GroupVertices[Vertex],0)),1,1,"")</f>
        <v>130</v>
      </c>
    </row>
    <row r="306" spans="1:56" ht="15">
      <c r="A306" s="64" t="s">
        <v>398</v>
      </c>
      <c r="B306" s="64" t="s">
        <v>398</v>
      </c>
      <c r="C306" s="65"/>
      <c r="D306" s="66"/>
      <c r="E306" s="67"/>
      <c r="F306" s="68"/>
      <c r="G306" s="65"/>
      <c r="H306" s="69"/>
      <c r="I306" s="70"/>
      <c r="J306" s="70"/>
      <c r="K306" s="34" t="s">
        <v>65</v>
      </c>
      <c r="L306" s="77">
        <v>306</v>
      </c>
      <c r="M306" s="77"/>
      <c r="N306" s="72"/>
      <c r="O306" s="79" t="s">
        <v>178</v>
      </c>
      <c r="P306" s="81">
        <v>43660.756840277776</v>
      </c>
      <c r="Q306" s="79" t="s">
        <v>799</v>
      </c>
      <c r="R306" s="79"/>
      <c r="S306" s="79"/>
      <c r="T306" s="79" t="s">
        <v>1048</v>
      </c>
      <c r="U306" s="79"/>
      <c r="V306" s="82" t="s">
        <v>1327</v>
      </c>
      <c r="W306" s="81">
        <v>43660.756840277776</v>
      </c>
      <c r="X306" s="85">
        <v>43660</v>
      </c>
      <c r="Y306" s="87" t="s">
        <v>1690</v>
      </c>
      <c r="Z306" s="82" t="s">
        <v>2207</v>
      </c>
      <c r="AA306" s="79"/>
      <c r="AB306" s="79"/>
      <c r="AC306" s="87" t="s">
        <v>2725</v>
      </c>
      <c r="AD306" s="79"/>
      <c r="AE306" s="79" t="b">
        <v>0</v>
      </c>
      <c r="AF306" s="79">
        <v>1</v>
      </c>
      <c r="AG306" s="87" t="s">
        <v>2991</v>
      </c>
      <c r="AH306" s="79" t="b">
        <v>0</v>
      </c>
      <c r="AI306" s="79" t="s">
        <v>3019</v>
      </c>
      <c r="AJ306" s="79"/>
      <c r="AK306" s="87" t="s">
        <v>2991</v>
      </c>
      <c r="AL306" s="79" t="b">
        <v>0</v>
      </c>
      <c r="AM306" s="79">
        <v>0</v>
      </c>
      <c r="AN306" s="87" t="s">
        <v>2991</v>
      </c>
      <c r="AO306" s="79" t="s">
        <v>3039</v>
      </c>
      <c r="AP306" s="79" t="b">
        <v>0</v>
      </c>
      <c r="AQ306" s="87" t="s">
        <v>2725</v>
      </c>
      <c r="AR306" s="79" t="s">
        <v>178</v>
      </c>
      <c r="AS306" s="79">
        <v>0</v>
      </c>
      <c r="AT306" s="79">
        <v>0</v>
      </c>
      <c r="AU306" s="79"/>
      <c r="AV306" s="79"/>
      <c r="AW306" s="79"/>
      <c r="AX306" s="79"/>
      <c r="AY306" s="79"/>
      <c r="AZ306" s="79"/>
      <c r="BA306" s="79"/>
      <c r="BB306" s="79"/>
      <c r="BC306" s="78" t="str">
        <f>REPLACE(INDEX(GroupVertices[Group],MATCH(Edges[[#This Row],[Vertex 1]],GroupVertices[Vertex],0)),1,1,"")</f>
        <v>131</v>
      </c>
      <c r="BD306" s="78" t="str">
        <f>REPLACE(INDEX(GroupVertices[Group],MATCH(Edges[[#This Row],[Vertex 2]],GroupVertices[Vertex],0)),1,1,"")</f>
        <v>131</v>
      </c>
    </row>
    <row r="307" spans="1:56" ht="15">
      <c r="A307" s="64" t="s">
        <v>399</v>
      </c>
      <c r="B307" s="64" t="s">
        <v>399</v>
      </c>
      <c r="C307" s="65"/>
      <c r="D307" s="66"/>
      <c r="E307" s="67"/>
      <c r="F307" s="68"/>
      <c r="G307" s="65"/>
      <c r="H307" s="69"/>
      <c r="I307" s="70"/>
      <c r="J307" s="70"/>
      <c r="K307" s="34" t="s">
        <v>65</v>
      </c>
      <c r="L307" s="77">
        <v>307</v>
      </c>
      <c r="M307" s="77"/>
      <c r="N307" s="72"/>
      <c r="O307" s="79" t="s">
        <v>178</v>
      </c>
      <c r="P307" s="81">
        <v>43660.76775462963</v>
      </c>
      <c r="Q307" s="79" t="s">
        <v>800</v>
      </c>
      <c r="R307" s="79"/>
      <c r="S307" s="79"/>
      <c r="T307" s="79" t="s">
        <v>1048</v>
      </c>
      <c r="U307" s="79"/>
      <c r="V307" s="82" t="s">
        <v>1328</v>
      </c>
      <c r="W307" s="81">
        <v>43660.76775462963</v>
      </c>
      <c r="X307" s="85">
        <v>43660</v>
      </c>
      <c r="Y307" s="87" t="s">
        <v>1691</v>
      </c>
      <c r="Z307" s="82" t="s">
        <v>2208</v>
      </c>
      <c r="AA307" s="79"/>
      <c r="AB307" s="79"/>
      <c r="AC307" s="87" t="s">
        <v>2726</v>
      </c>
      <c r="AD307" s="79"/>
      <c r="AE307" s="79" t="b">
        <v>0</v>
      </c>
      <c r="AF307" s="79">
        <v>0</v>
      </c>
      <c r="AG307" s="87" t="s">
        <v>2991</v>
      </c>
      <c r="AH307" s="79" t="b">
        <v>0</v>
      </c>
      <c r="AI307" s="79" t="s">
        <v>3019</v>
      </c>
      <c r="AJ307" s="79"/>
      <c r="AK307" s="87" t="s">
        <v>2991</v>
      </c>
      <c r="AL307" s="79" t="b">
        <v>0</v>
      </c>
      <c r="AM307" s="79">
        <v>0</v>
      </c>
      <c r="AN307" s="87" t="s">
        <v>2991</v>
      </c>
      <c r="AO307" s="79" t="s">
        <v>3036</v>
      </c>
      <c r="AP307" s="79" t="b">
        <v>0</v>
      </c>
      <c r="AQ307" s="87" t="s">
        <v>2726</v>
      </c>
      <c r="AR307" s="79" t="s">
        <v>178</v>
      </c>
      <c r="AS307" s="79">
        <v>0</v>
      </c>
      <c r="AT307" s="79">
        <v>0</v>
      </c>
      <c r="AU307" s="79"/>
      <c r="AV307" s="79"/>
      <c r="AW307" s="79"/>
      <c r="AX307" s="79"/>
      <c r="AY307" s="79"/>
      <c r="AZ307" s="79"/>
      <c r="BA307" s="79"/>
      <c r="BB307" s="79"/>
      <c r="BC307" s="78" t="str">
        <f>REPLACE(INDEX(GroupVertices[Group],MATCH(Edges[[#This Row],[Vertex 1]],GroupVertices[Vertex],0)),1,1,"")</f>
        <v>132</v>
      </c>
      <c r="BD307" s="78" t="str">
        <f>REPLACE(INDEX(GroupVertices[Group],MATCH(Edges[[#This Row],[Vertex 2]],GroupVertices[Vertex],0)),1,1,"")</f>
        <v>132</v>
      </c>
    </row>
    <row r="308" spans="1:56" ht="15">
      <c r="A308" s="64" t="s">
        <v>400</v>
      </c>
      <c r="B308" s="64" t="s">
        <v>400</v>
      </c>
      <c r="C308" s="65"/>
      <c r="D308" s="66"/>
      <c r="E308" s="67"/>
      <c r="F308" s="68"/>
      <c r="G308" s="65"/>
      <c r="H308" s="69"/>
      <c r="I308" s="70"/>
      <c r="J308" s="70"/>
      <c r="K308" s="34" t="s">
        <v>65</v>
      </c>
      <c r="L308" s="77">
        <v>308</v>
      </c>
      <c r="M308" s="77"/>
      <c r="N308" s="72"/>
      <c r="O308" s="79" t="s">
        <v>178</v>
      </c>
      <c r="P308" s="81">
        <v>43660.78289351852</v>
      </c>
      <c r="Q308" s="79" t="s">
        <v>801</v>
      </c>
      <c r="R308" s="79"/>
      <c r="S308" s="79"/>
      <c r="T308" s="79" t="s">
        <v>1048</v>
      </c>
      <c r="U308" s="79"/>
      <c r="V308" s="82" t="s">
        <v>1329</v>
      </c>
      <c r="W308" s="81">
        <v>43660.78289351852</v>
      </c>
      <c r="X308" s="85">
        <v>43660</v>
      </c>
      <c r="Y308" s="87" t="s">
        <v>1692</v>
      </c>
      <c r="Z308" s="82" t="s">
        <v>2209</v>
      </c>
      <c r="AA308" s="79"/>
      <c r="AB308" s="79"/>
      <c r="AC308" s="87" t="s">
        <v>2727</v>
      </c>
      <c r="AD308" s="79"/>
      <c r="AE308" s="79" t="b">
        <v>0</v>
      </c>
      <c r="AF308" s="79">
        <v>0</v>
      </c>
      <c r="AG308" s="87" t="s">
        <v>2991</v>
      </c>
      <c r="AH308" s="79" t="b">
        <v>0</v>
      </c>
      <c r="AI308" s="79" t="s">
        <v>3019</v>
      </c>
      <c r="AJ308" s="79"/>
      <c r="AK308" s="87" t="s">
        <v>2991</v>
      </c>
      <c r="AL308" s="79" t="b">
        <v>0</v>
      </c>
      <c r="AM308" s="79">
        <v>0</v>
      </c>
      <c r="AN308" s="87" t="s">
        <v>2991</v>
      </c>
      <c r="AO308" s="79" t="s">
        <v>3036</v>
      </c>
      <c r="AP308" s="79" t="b">
        <v>0</v>
      </c>
      <c r="AQ308" s="87" t="s">
        <v>2727</v>
      </c>
      <c r="AR308" s="79" t="s">
        <v>178</v>
      </c>
      <c r="AS308" s="79">
        <v>0</v>
      </c>
      <c r="AT308" s="79">
        <v>0</v>
      </c>
      <c r="AU308" s="79"/>
      <c r="AV308" s="79"/>
      <c r="AW308" s="79"/>
      <c r="AX308" s="79"/>
      <c r="AY308" s="79"/>
      <c r="AZ308" s="79"/>
      <c r="BA308" s="79"/>
      <c r="BB308" s="79"/>
      <c r="BC308" s="78" t="str">
        <f>REPLACE(INDEX(GroupVertices[Group],MATCH(Edges[[#This Row],[Vertex 1]],GroupVertices[Vertex],0)),1,1,"")</f>
        <v>133</v>
      </c>
      <c r="BD308" s="78" t="str">
        <f>REPLACE(INDEX(GroupVertices[Group],MATCH(Edges[[#This Row],[Vertex 2]],GroupVertices[Vertex],0)),1,1,"")</f>
        <v>133</v>
      </c>
    </row>
    <row r="309" spans="1:56" ht="15">
      <c r="A309" s="64" t="s">
        <v>401</v>
      </c>
      <c r="B309" s="64" t="s">
        <v>549</v>
      </c>
      <c r="C309" s="65"/>
      <c r="D309" s="66"/>
      <c r="E309" s="67"/>
      <c r="F309" s="68"/>
      <c r="G309" s="65"/>
      <c r="H309" s="69"/>
      <c r="I309" s="70"/>
      <c r="J309" s="70"/>
      <c r="K309" s="34" t="s">
        <v>65</v>
      </c>
      <c r="L309" s="77">
        <v>309</v>
      </c>
      <c r="M309" s="77"/>
      <c r="N309" s="72"/>
      <c r="O309" s="79" t="s">
        <v>561</v>
      </c>
      <c r="P309" s="81">
        <v>43660.78571759259</v>
      </c>
      <c r="Q309" s="79" t="s">
        <v>802</v>
      </c>
      <c r="R309" s="79"/>
      <c r="S309" s="79"/>
      <c r="T309" s="79" t="s">
        <v>1092</v>
      </c>
      <c r="U309" s="79"/>
      <c r="V309" s="82" t="s">
        <v>1330</v>
      </c>
      <c r="W309" s="81">
        <v>43660.78571759259</v>
      </c>
      <c r="X309" s="85">
        <v>43660</v>
      </c>
      <c r="Y309" s="87" t="s">
        <v>1693</v>
      </c>
      <c r="Z309" s="82" t="s">
        <v>2210</v>
      </c>
      <c r="AA309" s="79"/>
      <c r="AB309" s="79"/>
      <c r="AC309" s="87" t="s">
        <v>2728</v>
      </c>
      <c r="AD309" s="79"/>
      <c r="AE309" s="79" t="b">
        <v>0</v>
      </c>
      <c r="AF309" s="79">
        <v>0</v>
      </c>
      <c r="AG309" s="87" t="s">
        <v>2991</v>
      </c>
      <c r="AH309" s="79" t="b">
        <v>0</v>
      </c>
      <c r="AI309" s="79" t="s">
        <v>3019</v>
      </c>
      <c r="AJ309" s="79"/>
      <c r="AK309" s="87" t="s">
        <v>2991</v>
      </c>
      <c r="AL309" s="79" t="b">
        <v>0</v>
      </c>
      <c r="AM309" s="79">
        <v>0</v>
      </c>
      <c r="AN309" s="87" t="s">
        <v>2991</v>
      </c>
      <c r="AO309" s="79" t="s">
        <v>3037</v>
      </c>
      <c r="AP309" s="79" t="b">
        <v>0</v>
      </c>
      <c r="AQ309" s="87" t="s">
        <v>2728</v>
      </c>
      <c r="AR309" s="79" t="s">
        <v>178</v>
      </c>
      <c r="AS309" s="79">
        <v>0</v>
      </c>
      <c r="AT309" s="79">
        <v>0</v>
      </c>
      <c r="AU309" s="79"/>
      <c r="AV309" s="79"/>
      <c r="AW309" s="79"/>
      <c r="AX309" s="79"/>
      <c r="AY309" s="79"/>
      <c r="AZ309" s="79"/>
      <c r="BA309" s="79"/>
      <c r="BB309" s="79"/>
      <c r="BC309" s="78" t="str">
        <f>REPLACE(INDEX(GroupVertices[Group],MATCH(Edges[[#This Row],[Vertex 1]],GroupVertices[Vertex],0)),1,1,"")</f>
        <v>29</v>
      </c>
      <c r="BD309" s="78" t="str">
        <f>REPLACE(INDEX(GroupVertices[Group],MATCH(Edges[[#This Row],[Vertex 2]],GroupVertices[Vertex],0)),1,1,"")</f>
        <v>29</v>
      </c>
    </row>
    <row r="310" spans="1:56" ht="15">
      <c r="A310" s="64" t="s">
        <v>402</v>
      </c>
      <c r="B310" s="64" t="s">
        <v>550</v>
      </c>
      <c r="C310" s="65"/>
      <c r="D310" s="66"/>
      <c r="E310" s="67"/>
      <c r="F310" s="68"/>
      <c r="G310" s="65"/>
      <c r="H310" s="69"/>
      <c r="I310" s="70"/>
      <c r="J310" s="70"/>
      <c r="K310" s="34" t="s">
        <v>65</v>
      </c>
      <c r="L310" s="77">
        <v>310</v>
      </c>
      <c r="M310" s="77"/>
      <c r="N310" s="72"/>
      <c r="O310" s="79" t="s">
        <v>561</v>
      </c>
      <c r="P310" s="81">
        <v>43660.82438657407</v>
      </c>
      <c r="Q310" s="79" t="s">
        <v>803</v>
      </c>
      <c r="R310" s="79"/>
      <c r="S310" s="79"/>
      <c r="T310" s="79" t="s">
        <v>1093</v>
      </c>
      <c r="U310" s="82" t="s">
        <v>1145</v>
      </c>
      <c r="V310" s="82" t="s">
        <v>1145</v>
      </c>
      <c r="W310" s="81">
        <v>43660.82438657407</v>
      </c>
      <c r="X310" s="85">
        <v>43660</v>
      </c>
      <c r="Y310" s="87" t="s">
        <v>1694</v>
      </c>
      <c r="Z310" s="82" t="s">
        <v>2211</v>
      </c>
      <c r="AA310" s="79">
        <v>46.8517259</v>
      </c>
      <c r="AB310" s="79">
        <v>7.90286299</v>
      </c>
      <c r="AC310" s="87" t="s">
        <v>2729</v>
      </c>
      <c r="AD310" s="79"/>
      <c r="AE310" s="79" t="b">
        <v>0</v>
      </c>
      <c r="AF310" s="79">
        <v>4</v>
      </c>
      <c r="AG310" s="87" t="s">
        <v>2991</v>
      </c>
      <c r="AH310" s="79" t="b">
        <v>0</v>
      </c>
      <c r="AI310" s="79" t="s">
        <v>3019</v>
      </c>
      <c r="AJ310" s="79"/>
      <c r="AK310" s="87" t="s">
        <v>2991</v>
      </c>
      <c r="AL310" s="79" t="b">
        <v>0</v>
      </c>
      <c r="AM310" s="79">
        <v>0</v>
      </c>
      <c r="AN310" s="87" t="s">
        <v>2991</v>
      </c>
      <c r="AO310" s="79" t="s">
        <v>3036</v>
      </c>
      <c r="AP310" s="79" t="b">
        <v>0</v>
      </c>
      <c r="AQ310" s="87" t="s">
        <v>2729</v>
      </c>
      <c r="AR310" s="79" t="s">
        <v>178</v>
      </c>
      <c r="AS310" s="79">
        <v>0</v>
      </c>
      <c r="AT310" s="79">
        <v>0</v>
      </c>
      <c r="AU310" s="79" t="s">
        <v>3060</v>
      </c>
      <c r="AV310" s="79" t="s">
        <v>3073</v>
      </c>
      <c r="AW310" s="79" t="s">
        <v>3078</v>
      </c>
      <c r="AX310" s="79" t="s">
        <v>3089</v>
      </c>
      <c r="AY310" s="79" t="s">
        <v>3108</v>
      </c>
      <c r="AZ310" s="79" t="s">
        <v>3127</v>
      </c>
      <c r="BA310" s="79" t="s">
        <v>3136</v>
      </c>
      <c r="BB310" s="82" t="s">
        <v>3148</v>
      </c>
      <c r="BC310" s="78" t="str">
        <f>REPLACE(INDEX(GroupVertices[Group],MATCH(Edges[[#This Row],[Vertex 1]],GroupVertices[Vertex],0)),1,1,"")</f>
        <v>30</v>
      </c>
      <c r="BD310" s="78" t="str">
        <f>REPLACE(INDEX(GroupVertices[Group],MATCH(Edges[[#This Row],[Vertex 2]],GroupVertices[Vertex],0)),1,1,"")</f>
        <v>30</v>
      </c>
    </row>
    <row r="311" spans="1:56" ht="15">
      <c r="A311" s="64" t="s">
        <v>403</v>
      </c>
      <c r="B311" s="64" t="s">
        <v>403</v>
      </c>
      <c r="C311" s="65"/>
      <c r="D311" s="66"/>
      <c r="E311" s="67"/>
      <c r="F311" s="68"/>
      <c r="G311" s="65"/>
      <c r="H311" s="69"/>
      <c r="I311" s="70"/>
      <c r="J311" s="70"/>
      <c r="K311" s="34" t="s">
        <v>65</v>
      </c>
      <c r="L311" s="77">
        <v>311</v>
      </c>
      <c r="M311" s="77"/>
      <c r="N311" s="72"/>
      <c r="O311" s="79" t="s">
        <v>178</v>
      </c>
      <c r="P311" s="81">
        <v>43660.83383101852</v>
      </c>
      <c r="Q311" s="79" t="s">
        <v>804</v>
      </c>
      <c r="R311" s="79"/>
      <c r="S311" s="79"/>
      <c r="T311" s="79" t="s">
        <v>1048</v>
      </c>
      <c r="U311" s="79"/>
      <c r="V311" s="82" t="s">
        <v>1331</v>
      </c>
      <c r="W311" s="81">
        <v>43660.83383101852</v>
      </c>
      <c r="X311" s="85">
        <v>43660</v>
      </c>
      <c r="Y311" s="87" t="s">
        <v>1695</v>
      </c>
      <c r="Z311" s="82" t="s">
        <v>2212</v>
      </c>
      <c r="AA311" s="79"/>
      <c r="AB311" s="79"/>
      <c r="AC311" s="87" t="s">
        <v>2730</v>
      </c>
      <c r="AD311" s="79"/>
      <c r="AE311" s="79" t="b">
        <v>0</v>
      </c>
      <c r="AF311" s="79">
        <v>1</v>
      </c>
      <c r="AG311" s="87" t="s">
        <v>2991</v>
      </c>
      <c r="AH311" s="79" t="b">
        <v>0</v>
      </c>
      <c r="AI311" s="79" t="s">
        <v>3019</v>
      </c>
      <c r="AJ311" s="79"/>
      <c r="AK311" s="87" t="s">
        <v>2991</v>
      </c>
      <c r="AL311" s="79" t="b">
        <v>0</v>
      </c>
      <c r="AM311" s="79">
        <v>0</v>
      </c>
      <c r="AN311" s="87" t="s">
        <v>2991</v>
      </c>
      <c r="AO311" s="79" t="s">
        <v>3036</v>
      </c>
      <c r="AP311" s="79" t="b">
        <v>0</v>
      </c>
      <c r="AQ311" s="87" t="s">
        <v>2730</v>
      </c>
      <c r="AR311" s="79" t="s">
        <v>178</v>
      </c>
      <c r="AS311" s="79">
        <v>0</v>
      </c>
      <c r="AT311" s="79">
        <v>0</v>
      </c>
      <c r="AU311" s="79"/>
      <c r="AV311" s="79"/>
      <c r="AW311" s="79"/>
      <c r="AX311" s="79"/>
      <c r="AY311" s="79"/>
      <c r="AZ311" s="79"/>
      <c r="BA311" s="79"/>
      <c r="BB311" s="79"/>
      <c r="BC311" s="78" t="str">
        <f>REPLACE(INDEX(GroupVertices[Group],MATCH(Edges[[#This Row],[Vertex 1]],GroupVertices[Vertex],0)),1,1,"")</f>
        <v>134</v>
      </c>
      <c r="BD311" s="78" t="str">
        <f>REPLACE(INDEX(GroupVertices[Group],MATCH(Edges[[#This Row],[Vertex 2]],GroupVertices[Vertex],0)),1,1,"")</f>
        <v>134</v>
      </c>
    </row>
    <row r="312" spans="1:56" ht="15">
      <c r="A312" s="64" t="s">
        <v>404</v>
      </c>
      <c r="B312" s="64" t="s">
        <v>405</v>
      </c>
      <c r="C312" s="65"/>
      <c r="D312" s="66"/>
      <c r="E312" s="67"/>
      <c r="F312" s="68"/>
      <c r="G312" s="65"/>
      <c r="H312" s="69"/>
      <c r="I312" s="70"/>
      <c r="J312" s="70"/>
      <c r="K312" s="34" t="s">
        <v>65</v>
      </c>
      <c r="L312" s="77">
        <v>312</v>
      </c>
      <c r="M312" s="77"/>
      <c r="N312" s="72"/>
      <c r="O312" s="79" t="s">
        <v>562</v>
      </c>
      <c r="P312" s="81">
        <v>43660.85015046296</v>
      </c>
      <c r="Q312" s="79" t="s">
        <v>805</v>
      </c>
      <c r="R312" s="79"/>
      <c r="S312" s="79"/>
      <c r="T312" s="79" t="s">
        <v>1094</v>
      </c>
      <c r="U312" s="82" t="s">
        <v>1146</v>
      </c>
      <c r="V312" s="82" t="s">
        <v>1146</v>
      </c>
      <c r="W312" s="81">
        <v>43660.85015046296</v>
      </c>
      <c r="X312" s="85">
        <v>43660</v>
      </c>
      <c r="Y312" s="87" t="s">
        <v>1696</v>
      </c>
      <c r="Z312" s="82" t="s">
        <v>2213</v>
      </c>
      <c r="AA312" s="79"/>
      <c r="AB312" s="79"/>
      <c r="AC312" s="87" t="s">
        <v>2731</v>
      </c>
      <c r="AD312" s="79"/>
      <c r="AE312" s="79" t="b">
        <v>0</v>
      </c>
      <c r="AF312" s="79">
        <v>0</v>
      </c>
      <c r="AG312" s="87" t="s">
        <v>2991</v>
      </c>
      <c r="AH312" s="79" t="b">
        <v>0</v>
      </c>
      <c r="AI312" s="79" t="s">
        <v>3022</v>
      </c>
      <c r="AJ312" s="79"/>
      <c r="AK312" s="87" t="s">
        <v>2991</v>
      </c>
      <c r="AL312" s="79" t="b">
        <v>0</v>
      </c>
      <c r="AM312" s="79">
        <v>2</v>
      </c>
      <c r="AN312" s="87" t="s">
        <v>2732</v>
      </c>
      <c r="AO312" s="79" t="s">
        <v>3036</v>
      </c>
      <c r="AP312" s="79" t="b">
        <v>0</v>
      </c>
      <c r="AQ312" s="87" t="s">
        <v>2732</v>
      </c>
      <c r="AR312" s="79" t="s">
        <v>178</v>
      </c>
      <c r="AS312" s="79">
        <v>0</v>
      </c>
      <c r="AT312" s="79">
        <v>0</v>
      </c>
      <c r="AU312" s="79"/>
      <c r="AV312" s="79"/>
      <c r="AW312" s="79"/>
      <c r="AX312" s="79"/>
      <c r="AY312" s="79"/>
      <c r="AZ312" s="79"/>
      <c r="BA312" s="79"/>
      <c r="BB312" s="79"/>
      <c r="BC312" s="78" t="str">
        <f>REPLACE(INDEX(GroupVertices[Group],MATCH(Edges[[#This Row],[Vertex 1]],GroupVertices[Vertex],0)),1,1,"")</f>
        <v>15</v>
      </c>
      <c r="BD312" s="78" t="str">
        <f>REPLACE(INDEX(GroupVertices[Group],MATCH(Edges[[#This Row],[Vertex 2]],GroupVertices[Vertex],0)),1,1,"")</f>
        <v>15</v>
      </c>
    </row>
    <row r="313" spans="1:56" ht="15">
      <c r="A313" s="64" t="s">
        <v>405</v>
      </c>
      <c r="B313" s="64" t="s">
        <v>405</v>
      </c>
      <c r="C313" s="65"/>
      <c r="D313" s="66"/>
      <c r="E313" s="67"/>
      <c r="F313" s="68"/>
      <c r="G313" s="65"/>
      <c r="H313" s="69"/>
      <c r="I313" s="70"/>
      <c r="J313" s="70"/>
      <c r="K313" s="34" t="s">
        <v>65</v>
      </c>
      <c r="L313" s="77">
        <v>313</v>
      </c>
      <c r="M313" s="77"/>
      <c r="N313" s="72"/>
      <c r="O313" s="79" t="s">
        <v>178</v>
      </c>
      <c r="P313" s="81">
        <v>43660.84972222222</v>
      </c>
      <c r="Q313" s="79" t="s">
        <v>805</v>
      </c>
      <c r="R313" s="79"/>
      <c r="S313" s="79"/>
      <c r="T313" s="79" t="s">
        <v>1094</v>
      </c>
      <c r="U313" s="82" t="s">
        <v>1146</v>
      </c>
      <c r="V313" s="82" t="s">
        <v>1146</v>
      </c>
      <c r="W313" s="81">
        <v>43660.84972222222</v>
      </c>
      <c r="X313" s="85">
        <v>43660</v>
      </c>
      <c r="Y313" s="87" t="s">
        <v>1697</v>
      </c>
      <c r="Z313" s="82" t="s">
        <v>2214</v>
      </c>
      <c r="AA313" s="79"/>
      <c r="AB313" s="79"/>
      <c r="AC313" s="87" t="s">
        <v>2732</v>
      </c>
      <c r="AD313" s="79"/>
      <c r="AE313" s="79" t="b">
        <v>0</v>
      </c>
      <c r="AF313" s="79">
        <v>5</v>
      </c>
      <c r="AG313" s="87" t="s">
        <v>2991</v>
      </c>
      <c r="AH313" s="79" t="b">
        <v>0</v>
      </c>
      <c r="AI313" s="79" t="s">
        <v>3022</v>
      </c>
      <c r="AJ313" s="79"/>
      <c r="AK313" s="87" t="s">
        <v>2991</v>
      </c>
      <c r="AL313" s="79" t="b">
        <v>0</v>
      </c>
      <c r="AM313" s="79">
        <v>2</v>
      </c>
      <c r="AN313" s="87" t="s">
        <v>2991</v>
      </c>
      <c r="AO313" s="79" t="s">
        <v>3036</v>
      </c>
      <c r="AP313" s="79" t="b">
        <v>0</v>
      </c>
      <c r="AQ313" s="87" t="s">
        <v>2732</v>
      </c>
      <c r="AR313" s="79" t="s">
        <v>178</v>
      </c>
      <c r="AS313" s="79">
        <v>0</v>
      </c>
      <c r="AT313" s="79">
        <v>0</v>
      </c>
      <c r="AU313" s="79"/>
      <c r="AV313" s="79"/>
      <c r="AW313" s="79"/>
      <c r="AX313" s="79"/>
      <c r="AY313" s="79"/>
      <c r="AZ313" s="79"/>
      <c r="BA313" s="79"/>
      <c r="BB313" s="79"/>
      <c r="BC313" s="78" t="str">
        <f>REPLACE(INDEX(GroupVertices[Group],MATCH(Edges[[#This Row],[Vertex 1]],GroupVertices[Vertex],0)),1,1,"")</f>
        <v>15</v>
      </c>
      <c r="BD313" s="78" t="str">
        <f>REPLACE(INDEX(GroupVertices[Group],MATCH(Edges[[#This Row],[Vertex 2]],GroupVertices[Vertex],0)),1,1,"")</f>
        <v>15</v>
      </c>
    </row>
    <row r="314" spans="1:56" ht="15">
      <c r="A314" s="64" t="s">
        <v>406</v>
      </c>
      <c r="B314" s="64" t="s">
        <v>405</v>
      </c>
      <c r="C314" s="65"/>
      <c r="D314" s="66"/>
      <c r="E314" s="67"/>
      <c r="F314" s="68"/>
      <c r="G314" s="65"/>
      <c r="H314" s="69"/>
      <c r="I314" s="70"/>
      <c r="J314" s="70"/>
      <c r="K314" s="34" t="s">
        <v>65</v>
      </c>
      <c r="L314" s="77">
        <v>314</v>
      </c>
      <c r="M314" s="77"/>
      <c r="N314" s="72"/>
      <c r="O314" s="79" t="s">
        <v>562</v>
      </c>
      <c r="P314" s="81">
        <v>43660.8503125</v>
      </c>
      <c r="Q314" s="79" t="s">
        <v>805</v>
      </c>
      <c r="R314" s="79"/>
      <c r="S314" s="79"/>
      <c r="T314" s="79" t="s">
        <v>1094</v>
      </c>
      <c r="U314" s="82" t="s">
        <v>1146</v>
      </c>
      <c r="V314" s="82" t="s">
        <v>1146</v>
      </c>
      <c r="W314" s="81">
        <v>43660.8503125</v>
      </c>
      <c r="X314" s="85">
        <v>43660</v>
      </c>
      <c r="Y314" s="87" t="s">
        <v>1698</v>
      </c>
      <c r="Z314" s="82" t="s">
        <v>2215</v>
      </c>
      <c r="AA314" s="79"/>
      <c r="AB314" s="79"/>
      <c r="AC314" s="87" t="s">
        <v>2733</v>
      </c>
      <c r="AD314" s="79"/>
      <c r="AE314" s="79" t="b">
        <v>0</v>
      </c>
      <c r="AF314" s="79">
        <v>0</v>
      </c>
      <c r="AG314" s="87" t="s">
        <v>2991</v>
      </c>
      <c r="AH314" s="79" t="b">
        <v>0</v>
      </c>
      <c r="AI314" s="79" t="s">
        <v>3022</v>
      </c>
      <c r="AJ314" s="79"/>
      <c r="AK314" s="87" t="s">
        <v>2991</v>
      </c>
      <c r="AL314" s="79" t="b">
        <v>0</v>
      </c>
      <c r="AM314" s="79">
        <v>2</v>
      </c>
      <c r="AN314" s="87" t="s">
        <v>2732</v>
      </c>
      <c r="AO314" s="79" t="s">
        <v>3036</v>
      </c>
      <c r="AP314" s="79" t="b">
        <v>0</v>
      </c>
      <c r="AQ314" s="87" t="s">
        <v>2732</v>
      </c>
      <c r="AR314" s="79" t="s">
        <v>178</v>
      </c>
      <c r="AS314" s="79">
        <v>0</v>
      </c>
      <c r="AT314" s="79">
        <v>0</v>
      </c>
      <c r="AU314" s="79"/>
      <c r="AV314" s="79"/>
      <c r="AW314" s="79"/>
      <c r="AX314" s="79"/>
      <c r="AY314" s="79"/>
      <c r="AZ314" s="79"/>
      <c r="BA314" s="79"/>
      <c r="BB314" s="79"/>
      <c r="BC314" s="78" t="str">
        <f>REPLACE(INDEX(GroupVertices[Group],MATCH(Edges[[#This Row],[Vertex 1]],GroupVertices[Vertex],0)),1,1,"")</f>
        <v>15</v>
      </c>
      <c r="BD314" s="78" t="str">
        <f>REPLACE(INDEX(GroupVertices[Group],MATCH(Edges[[#This Row],[Vertex 2]],GroupVertices[Vertex],0)),1,1,"")</f>
        <v>15</v>
      </c>
    </row>
    <row r="315" spans="1:56" ht="15">
      <c r="A315" s="64" t="s">
        <v>407</v>
      </c>
      <c r="B315" s="64" t="s">
        <v>407</v>
      </c>
      <c r="C315" s="65"/>
      <c r="D315" s="66"/>
      <c r="E315" s="67"/>
      <c r="F315" s="68"/>
      <c r="G315" s="65"/>
      <c r="H315" s="69"/>
      <c r="I315" s="70"/>
      <c r="J315" s="70"/>
      <c r="K315" s="34" t="s">
        <v>65</v>
      </c>
      <c r="L315" s="77">
        <v>315</v>
      </c>
      <c r="M315" s="77"/>
      <c r="N315" s="72"/>
      <c r="O315" s="79" t="s">
        <v>178</v>
      </c>
      <c r="P315" s="81">
        <v>43660.8562962963</v>
      </c>
      <c r="Q315" s="79" t="s">
        <v>806</v>
      </c>
      <c r="R315" s="82" t="s">
        <v>1025</v>
      </c>
      <c r="S315" s="79" t="s">
        <v>1045</v>
      </c>
      <c r="T315" s="79" t="s">
        <v>1095</v>
      </c>
      <c r="U315" s="82" t="s">
        <v>1147</v>
      </c>
      <c r="V315" s="82" t="s">
        <v>1147</v>
      </c>
      <c r="W315" s="81">
        <v>43660.8562962963</v>
      </c>
      <c r="X315" s="85">
        <v>43660</v>
      </c>
      <c r="Y315" s="87" t="s">
        <v>1699</v>
      </c>
      <c r="Z315" s="82" t="s">
        <v>2216</v>
      </c>
      <c r="AA315" s="79"/>
      <c r="AB315" s="79"/>
      <c r="AC315" s="87" t="s">
        <v>2734</v>
      </c>
      <c r="AD315" s="79"/>
      <c r="AE315" s="79" t="b">
        <v>0</v>
      </c>
      <c r="AF315" s="79">
        <v>0</v>
      </c>
      <c r="AG315" s="87" t="s">
        <v>2991</v>
      </c>
      <c r="AH315" s="79" t="b">
        <v>0</v>
      </c>
      <c r="AI315" s="79" t="s">
        <v>3019</v>
      </c>
      <c r="AJ315" s="79"/>
      <c r="AK315" s="87" t="s">
        <v>2991</v>
      </c>
      <c r="AL315" s="79" t="b">
        <v>0</v>
      </c>
      <c r="AM315" s="79">
        <v>0</v>
      </c>
      <c r="AN315" s="87" t="s">
        <v>2991</v>
      </c>
      <c r="AO315" s="79" t="s">
        <v>3048</v>
      </c>
      <c r="AP315" s="79" t="b">
        <v>0</v>
      </c>
      <c r="AQ315" s="87" t="s">
        <v>2734</v>
      </c>
      <c r="AR315" s="79" t="s">
        <v>178</v>
      </c>
      <c r="AS315" s="79">
        <v>0</v>
      </c>
      <c r="AT315" s="79">
        <v>0</v>
      </c>
      <c r="AU315" s="79"/>
      <c r="AV315" s="79"/>
      <c r="AW315" s="79"/>
      <c r="AX315" s="79"/>
      <c r="AY315" s="79"/>
      <c r="AZ315" s="79"/>
      <c r="BA315" s="79"/>
      <c r="BB315" s="79"/>
      <c r="BC315" s="78" t="str">
        <f>REPLACE(INDEX(GroupVertices[Group],MATCH(Edges[[#This Row],[Vertex 1]],GroupVertices[Vertex],0)),1,1,"")</f>
        <v>135</v>
      </c>
      <c r="BD315" s="78" t="str">
        <f>REPLACE(INDEX(GroupVertices[Group],MATCH(Edges[[#This Row],[Vertex 2]],GroupVertices[Vertex],0)),1,1,"")</f>
        <v>135</v>
      </c>
    </row>
    <row r="316" spans="1:56" ht="15">
      <c r="A316" s="64" t="s">
        <v>408</v>
      </c>
      <c r="B316" s="64" t="s">
        <v>408</v>
      </c>
      <c r="C316" s="65"/>
      <c r="D316" s="66"/>
      <c r="E316" s="67"/>
      <c r="F316" s="68"/>
      <c r="G316" s="65"/>
      <c r="H316" s="69"/>
      <c r="I316" s="70"/>
      <c r="J316" s="70"/>
      <c r="K316" s="34" t="s">
        <v>65</v>
      </c>
      <c r="L316" s="77">
        <v>316</v>
      </c>
      <c r="M316" s="77"/>
      <c r="N316" s="72"/>
      <c r="O316" s="79" t="s">
        <v>178</v>
      </c>
      <c r="P316" s="81">
        <v>43660.86378472222</v>
      </c>
      <c r="Q316" s="79" t="s">
        <v>807</v>
      </c>
      <c r="R316" s="79"/>
      <c r="S316" s="79"/>
      <c r="T316" s="79" t="s">
        <v>1048</v>
      </c>
      <c r="U316" s="79"/>
      <c r="V316" s="82" t="s">
        <v>1332</v>
      </c>
      <c r="W316" s="81">
        <v>43660.86378472222</v>
      </c>
      <c r="X316" s="85">
        <v>43660</v>
      </c>
      <c r="Y316" s="87" t="s">
        <v>1700</v>
      </c>
      <c r="Z316" s="82" t="s">
        <v>2217</v>
      </c>
      <c r="AA316" s="79"/>
      <c r="AB316" s="79"/>
      <c r="AC316" s="87" t="s">
        <v>2735</v>
      </c>
      <c r="AD316" s="79"/>
      <c r="AE316" s="79" t="b">
        <v>0</v>
      </c>
      <c r="AF316" s="79">
        <v>1</v>
      </c>
      <c r="AG316" s="87" t="s">
        <v>2991</v>
      </c>
      <c r="AH316" s="79" t="b">
        <v>0</v>
      </c>
      <c r="AI316" s="79" t="s">
        <v>3019</v>
      </c>
      <c r="AJ316" s="79"/>
      <c r="AK316" s="87" t="s">
        <v>2991</v>
      </c>
      <c r="AL316" s="79" t="b">
        <v>0</v>
      </c>
      <c r="AM316" s="79">
        <v>0</v>
      </c>
      <c r="AN316" s="87" t="s">
        <v>2991</v>
      </c>
      <c r="AO316" s="79" t="s">
        <v>3036</v>
      </c>
      <c r="AP316" s="79" t="b">
        <v>0</v>
      </c>
      <c r="AQ316" s="87" t="s">
        <v>2735</v>
      </c>
      <c r="AR316" s="79" t="s">
        <v>178</v>
      </c>
      <c r="AS316" s="79">
        <v>0</v>
      </c>
      <c r="AT316" s="79">
        <v>0</v>
      </c>
      <c r="AU316" s="79"/>
      <c r="AV316" s="79"/>
      <c r="AW316" s="79"/>
      <c r="AX316" s="79"/>
      <c r="AY316" s="79"/>
      <c r="AZ316" s="79"/>
      <c r="BA316" s="79"/>
      <c r="BB316" s="79"/>
      <c r="BC316" s="78" t="str">
        <f>REPLACE(INDEX(GroupVertices[Group],MATCH(Edges[[#This Row],[Vertex 1]],GroupVertices[Vertex],0)),1,1,"")</f>
        <v>136</v>
      </c>
      <c r="BD316" s="78" t="str">
        <f>REPLACE(INDEX(GroupVertices[Group],MATCH(Edges[[#This Row],[Vertex 2]],GroupVertices[Vertex],0)),1,1,"")</f>
        <v>136</v>
      </c>
    </row>
    <row r="317" spans="1:56" ht="15">
      <c r="A317" s="64" t="s">
        <v>409</v>
      </c>
      <c r="B317" s="64" t="s">
        <v>461</v>
      </c>
      <c r="C317" s="65"/>
      <c r="D317" s="66"/>
      <c r="E317" s="67"/>
      <c r="F317" s="68"/>
      <c r="G317" s="65"/>
      <c r="H317" s="69"/>
      <c r="I317" s="70"/>
      <c r="J317" s="70"/>
      <c r="K317" s="34" t="s">
        <v>65</v>
      </c>
      <c r="L317" s="77">
        <v>317</v>
      </c>
      <c r="M317" s="77"/>
      <c r="N317" s="72"/>
      <c r="O317" s="79" t="s">
        <v>562</v>
      </c>
      <c r="P317" s="81">
        <v>43660.872824074075</v>
      </c>
      <c r="Q317" s="79" t="s">
        <v>663</v>
      </c>
      <c r="R317" s="79"/>
      <c r="S317" s="79"/>
      <c r="T317" s="79" t="s">
        <v>1048</v>
      </c>
      <c r="U317" s="79"/>
      <c r="V317" s="82" t="s">
        <v>1333</v>
      </c>
      <c r="W317" s="81">
        <v>43660.872824074075</v>
      </c>
      <c r="X317" s="85">
        <v>43660</v>
      </c>
      <c r="Y317" s="87" t="s">
        <v>1701</v>
      </c>
      <c r="Z317" s="82" t="s">
        <v>2218</v>
      </c>
      <c r="AA317" s="79"/>
      <c r="AB317" s="79"/>
      <c r="AC317" s="87" t="s">
        <v>2736</v>
      </c>
      <c r="AD317" s="79"/>
      <c r="AE317" s="79" t="b">
        <v>0</v>
      </c>
      <c r="AF317" s="79">
        <v>0</v>
      </c>
      <c r="AG317" s="87" t="s">
        <v>2991</v>
      </c>
      <c r="AH317" s="79" t="b">
        <v>0</v>
      </c>
      <c r="AI317" s="79" t="s">
        <v>3019</v>
      </c>
      <c r="AJ317" s="79"/>
      <c r="AK317" s="87" t="s">
        <v>2991</v>
      </c>
      <c r="AL317" s="79" t="b">
        <v>0</v>
      </c>
      <c r="AM317" s="79">
        <v>30</v>
      </c>
      <c r="AN317" s="87" t="s">
        <v>2856</v>
      </c>
      <c r="AO317" s="79" t="s">
        <v>3036</v>
      </c>
      <c r="AP317" s="79" t="b">
        <v>0</v>
      </c>
      <c r="AQ317" s="87" t="s">
        <v>2856</v>
      </c>
      <c r="AR317" s="79" t="s">
        <v>178</v>
      </c>
      <c r="AS317" s="79">
        <v>0</v>
      </c>
      <c r="AT317" s="79">
        <v>0</v>
      </c>
      <c r="AU317" s="79"/>
      <c r="AV317" s="79"/>
      <c r="AW317" s="79"/>
      <c r="AX317" s="79"/>
      <c r="AY317" s="79"/>
      <c r="AZ317" s="79"/>
      <c r="BA317" s="79"/>
      <c r="BB317" s="79"/>
      <c r="BC317" s="78" t="str">
        <f>REPLACE(INDEX(GroupVertices[Group],MATCH(Edges[[#This Row],[Vertex 1]],GroupVertices[Vertex],0)),1,1,"")</f>
        <v>4</v>
      </c>
      <c r="BD317" s="78" t="str">
        <f>REPLACE(INDEX(GroupVertices[Group],MATCH(Edges[[#This Row],[Vertex 2]],GroupVertices[Vertex],0)),1,1,"")</f>
        <v>4</v>
      </c>
    </row>
    <row r="318" spans="1:56" ht="15">
      <c r="A318" s="64" t="s">
        <v>410</v>
      </c>
      <c r="B318" s="64" t="s">
        <v>461</v>
      </c>
      <c r="C318" s="65"/>
      <c r="D318" s="66"/>
      <c r="E318" s="67"/>
      <c r="F318" s="68"/>
      <c r="G318" s="65"/>
      <c r="H318" s="69"/>
      <c r="I318" s="70"/>
      <c r="J318" s="70"/>
      <c r="K318" s="34" t="s">
        <v>65</v>
      </c>
      <c r="L318" s="77">
        <v>318</v>
      </c>
      <c r="M318" s="77"/>
      <c r="N318" s="72"/>
      <c r="O318" s="79" t="s">
        <v>562</v>
      </c>
      <c r="P318" s="81">
        <v>43660.87355324074</v>
      </c>
      <c r="Q318" s="79" t="s">
        <v>663</v>
      </c>
      <c r="R318" s="79"/>
      <c r="S318" s="79"/>
      <c r="T318" s="79" t="s">
        <v>1048</v>
      </c>
      <c r="U318" s="79"/>
      <c r="V318" s="82" t="s">
        <v>1334</v>
      </c>
      <c r="W318" s="81">
        <v>43660.87355324074</v>
      </c>
      <c r="X318" s="85">
        <v>43660</v>
      </c>
      <c r="Y318" s="87" t="s">
        <v>1702</v>
      </c>
      <c r="Z318" s="82" t="s">
        <v>2219</v>
      </c>
      <c r="AA318" s="79"/>
      <c r="AB318" s="79"/>
      <c r="AC318" s="87" t="s">
        <v>2737</v>
      </c>
      <c r="AD318" s="79"/>
      <c r="AE318" s="79" t="b">
        <v>0</v>
      </c>
      <c r="AF318" s="79">
        <v>0</v>
      </c>
      <c r="AG318" s="87" t="s">
        <v>2991</v>
      </c>
      <c r="AH318" s="79" t="b">
        <v>0</v>
      </c>
      <c r="AI318" s="79" t="s">
        <v>3019</v>
      </c>
      <c r="AJ318" s="79"/>
      <c r="AK318" s="87" t="s">
        <v>2991</v>
      </c>
      <c r="AL318" s="79" t="b">
        <v>0</v>
      </c>
      <c r="AM318" s="79">
        <v>30</v>
      </c>
      <c r="AN318" s="87" t="s">
        <v>2856</v>
      </c>
      <c r="AO318" s="79" t="s">
        <v>3036</v>
      </c>
      <c r="AP318" s="79" t="b">
        <v>0</v>
      </c>
      <c r="AQ318" s="87" t="s">
        <v>2856</v>
      </c>
      <c r="AR318" s="79" t="s">
        <v>178</v>
      </c>
      <c r="AS318" s="79">
        <v>0</v>
      </c>
      <c r="AT318" s="79">
        <v>0</v>
      </c>
      <c r="AU318" s="79"/>
      <c r="AV318" s="79"/>
      <c r="AW318" s="79"/>
      <c r="AX318" s="79"/>
      <c r="AY318" s="79"/>
      <c r="AZ318" s="79"/>
      <c r="BA318" s="79"/>
      <c r="BB318" s="79"/>
      <c r="BC318" s="78" t="str">
        <f>REPLACE(INDEX(GroupVertices[Group],MATCH(Edges[[#This Row],[Vertex 1]],GroupVertices[Vertex],0)),1,1,"")</f>
        <v>4</v>
      </c>
      <c r="BD318" s="78" t="str">
        <f>REPLACE(INDEX(GroupVertices[Group],MATCH(Edges[[#This Row],[Vertex 2]],GroupVertices[Vertex],0)),1,1,"")</f>
        <v>4</v>
      </c>
    </row>
    <row r="319" spans="1:56" ht="15">
      <c r="A319" s="64" t="s">
        <v>411</v>
      </c>
      <c r="B319" s="64" t="s">
        <v>411</v>
      </c>
      <c r="C319" s="65"/>
      <c r="D319" s="66"/>
      <c r="E319" s="67"/>
      <c r="F319" s="68"/>
      <c r="G319" s="65"/>
      <c r="H319" s="69"/>
      <c r="I319" s="70"/>
      <c r="J319" s="70"/>
      <c r="K319" s="34" t="s">
        <v>65</v>
      </c>
      <c r="L319" s="77">
        <v>319</v>
      </c>
      <c r="M319" s="77"/>
      <c r="N319" s="72"/>
      <c r="O319" s="79" t="s">
        <v>178</v>
      </c>
      <c r="P319" s="81">
        <v>43660.830509259256</v>
      </c>
      <c r="Q319" s="79" t="s">
        <v>808</v>
      </c>
      <c r="R319" s="79"/>
      <c r="S319" s="79"/>
      <c r="T319" s="79" t="s">
        <v>1048</v>
      </c>
      <c r="U319" s="79"/>
      <c r="V319" s="82" t="s">
        <v>1335</v>
      </c>
      <c r="W319" s="81">
        <v>43660.830509259256</v>
      </c>
      <c r="X319" s="85">
        <v>43660</v>
      </c>
      <c r="Y319" s="87" t="s">
        <v>1703</v>
      </c>
      <c r="Z319" s="82" t="s">
        <v>2220</v>
      </c>
      <c r="AA319" s="79"/>
      <c r="AB319" s="79"/>
      <c r="AC319" s="87" t="s">
        <v>2738</v>
      </c>
      <c r="AD319" s="79"/>
      <c r="AE319" s="79" t="b">
        <v>0</v>
      </c>
      <c r="AF319" s="79">
        <v>1</v>
      </c>
      <c r="AG319" s="87" t="s">
        <v>2991</v>
      </c>
      <c r="AH319" s="79" t="b">
        <v>0</v>
      </c>
      <c r="AI319" s="79" t="s">
        <v>3019</v>
      </c>
      <c r="AJ319" s="79"/>
      <c r="AK319" s="87" t="s">
        <v>2991</v>
      </c>
      <c r="AL319" s="79" t="b">
        <v>0</v>
      </c>
      <c r="AM319" s="79">
        <v>0</v>
      </c>
      <c r="AN319" s="87" t="s">
        <v>2991</v>
      </c>
      <c r="AO319" s="79" t="s">
        <v>3046</v>
      </c>
      <c r="AP319" s="79" t="b">
        <v>0</v>
      </c>
      <c r="AQ319" s="87" t="s">
        <v>2738</v>
      </c>
      <c r="AR319" s="79" t="s">
        <v>178</v>
      </c>
      <c r="AS319" s="79">
        <v>0</v>
      </c>
      <c r="AT319" s="79">
        <v>0</v>
      </c>
      <c r="AU319" s="79"/>
      <c r="AV319" s="79"/>
      <c r="AW319" s="79"/>
      <c r="AX319" s="79"/>
      <c r="AY319" s="79"/>
      <c r="AZ319" s="79"/>
      <c r="BA319" s="79"/>
      <c r="BB319" s="79"/>
      <c r="BC319" s="78" t="str">
        <f>REPLACE(INDEX(GroupVertices[Group],MATCH(Edges[[#This Row],[Vertex 1]],GroupVertices[Vertex],0)),1,1,"")</f>
        <v>137</v>
      </c>
      <c r="BD319" s="78" t="str">
        <f>REPLACE(INDEX(GroupVertices[Group],MATCH(Edges[[#This Row],[Vertex 2]],GroupVertices[Vertex],0)),1,1,"")</f>
        <v>137</v>
      </c>
    </row>
    <row r="320" spans="1:56" ht="15">
      <c r="A320" s="64" t="s">
        <v>411</v>
      </c>
      <c r="B320" s="64" t="s">
        <v>411</v>
      </c>
      <c r="C320" s="65"/>
      <c r="D320" s="66"/>
      <c r="E320" s="67"/>
      <c r="F320" s="68"/>
      <c r="G320" s="65"/>
      <c r="H320" s="69"/>
      <c r="I320" s="70"/>
      <c r="J320" s="70"/>
      <c r="K320" s="34" t="s">
        <v>65</v>
      </c>
      <c r="L320" s="77">
        <v>320</v>
      </c>
      <c r="M320" s="77"/>
      <c r="N320" s="72"/>
      <c r="O320" s="79" t="s">
        <v>178</v>
      </c>
      <c r="P320" s="81">
        <v>43660.87819444444</v>
      </c>
      <c r="Q320" s="79" t="s">
        <v>809</v>
      </c>
      <c r="R320" s="79"/>
      <c r="S320" s="79"/>
      <c r="T320" s="79" t="s">
        <v>1048</v>
      </c>
      <c r="U320" s="79"/>
      <c r="V320" s="82" t="s">
        <v>1335</v>
      </c>
      <c r="W320" s="81">
        <v>43660.87819444444</v>
      </c>
      <c r="X320" s="85">
        <v>43660</v>
      </c>
      <c r="Y320" s="87" t="s">
        <v>1704</v>
      </c>
      <c r="Z320" s="82" t="s">
        <v>2221</v>
      </c>
      <c r="AA320" s="79"/>
      <c r="AB320" s="79"/>
      <c r="AC320" s="87" t="s">
        <v>2739</v>
      </c>
      <c r="AD320" s="79"/>
      <c r="AE320" s="79" t="b">
        <v>0</v>
      </c>
      <c r="AF320" s="79">
        <v>2</v>
      </c>
      <c r="AG320" s="87" t="s">
        <v>2991</v>
      </c>
      <c r="AH320" s="79" t="b">
        <v>0</v>
      </c>
      <c r="AI320" s="79" t="s">
        <v>3019</v>
      </c>
      <c r="AJ320" s="79"/>
      <c r="AK320" s="87" t="s">
        <v>2991</v>
      </c>
      <c r="AL320" s="79" t="b">
        <v>0</v>
      </c>
      <c r="AM320" s="79">
        <v>0</v>
      </c>
      <c r="AN320" s="87" t="s">
        <v>2991</v>
      </c>
      <c r="AO320" s="79" t="s">
        <v>3046</v>
      </c>
      <c r="AP320" s="79" t="b">
        <v>0</v>
      </c>
      <c r="AQ320" s="87" t="s">
        <v>2739</v>
      </c>
      <c r="AR320" s="79" t="s">
        <v>178</v>
      </c>
      <c r="AS320" s="79">
        <v>0</v>
      </c>
      <c r="AT320" s="79">
        <v>0</v>
      </c>
      <c r="AU320" s="79"/>
      <c r="AV320" s="79"/>
      <c r="AW320" s="79"/>
      <c r="AX320" s="79"/>
      <c r="AY320" s="79"/>
      <c r="AZ320" s="79"/>
      <c r="BA320" s="79"/>
      <c r="BB320" s="79"/>
      <c r="BC320" s="78" t="str">
        <f>REPLACE(INDEX(GroupVertices[Group],MATCH(Edges[[#This Row],[Vertex 1]],GroupVertices[Vertex],0)),1,1,"")</f>
        <v>137</v>
      </c>
      <c r="BD320" s="78" t="str">
        <f>REPLACE(INDEX(GroupVertices[Group],MATCH(Edges[[#This Row],[Vertex 2]],GroupVertices[Vertex],0)),1,1,"")</f>
        <v>137</v>
      </c>
    </row>
    <row r="321" spans="1:56" ht="15">
      <c r="A321" s="64" t="s">
        <v>412</v>
      </c>
      <c r="B321" s="64" t="s">
        <v>412</v>
      </c>
      <c r="C321" s="65"/>
      <c r="D321" s="66"/>
      <c r="E321" s="67"/>
      <c r="F321" s="68"/>
      <c r="G321" s="65"/>
      <c r="H321" s="69"/>
      <c r="I321" s="70"/>
      <c r="J321" s="70"/>
      <c r="K321" s="34" t="s">
        <v>65</v>
      </c>
      <c r="L321" s="77">
        <v>321</v>
      </c>
      <c r="M321" s="77"/>
      <c r="N321" s="72"/>
      <c r="O321" s="79" t="s">
        <v>178</v>
      </c>
      <c r="P321" s="81">
        <v>43660.887094907404</v>
      </c>
      <c r="Q321" s="79" t="s">
        <v>810</v>
      </c>
      <c r="R321" s="79"/>
      <c r="S321" s="79"/>
      <c r="T321" s="79" t="s">
        <v>1048</v>
      </c>
      <c r="U321" s="79"/>
      <c r="V321" s="82" t="s">
        <v>1336</v>
      </c>
      <c r="W321" s="81">
        <v>43660.887094907404</v>
      </c>
      <c r="X321" s="85">
        <v>43660</v>
      </c>
      <c r="Y321" s="87" t="s">
        <v>1705</v>
      </c>
      <c r="Z321" s="82" t="s">
        <v>2222</v>
      </c>
      <c r="AA321" s="79"/>
      <c r="AB321" s="79"/>
      <c r="AC321" s="87" t="s">
        <v>2740</v>
      </c>
      <c r="AD321" s="79"/>
      <c r="AE321" s="79" t="b">
        <v>0</v>
      </c>
      <c r="AF321" s="79">
        <v>0</v>
      </c>
      <c r="AG321" s="87" t="s">
        <v>2991</v>
      </c>
      <c r="AH321" s="79" t="b">
        <v>0</v>
      </c>
      <c r="AI321" s="79" t="s">
        <v>3020</v>
      </c>
      <c r="AJ321" s="79"/>
      <c r="AK321" s="87" t="s">
        <v>2991</v>
      </c>
      <c r="AL321" s="79" t="b">
        <v>0</v>
      </c>
      <c r="AM321" s="79">
        <v>0</v>
      </c>
      <c r="AN321" s="87" t="s">
        <v>2991</v>
      </c>
      <c r="AO321" s="79" t="s">
        <v>3036</v>
      </c>
      <c r="AP321" s="79" t="b">
        <v>0</v>
      </c>
      <c r="AQ321" s="87" t="s">
        <v>2740</v>
      </c>
      <c r="AR321" s="79" t="s">
        <v>178</v>
      </c>
      <c r="AS321" s="79">
        <v>0</v>
      </c>
      <c r="AT321" s="79">
        <v>0</v>
      </c>
      <c r="AU321" s="79"/>
      <c r="AV321" s="79"/>
      <c r="AW321" s="79"/>
      <c r="AX321" s="79"/>
      <c r="AY321" s="79"/>
      <c r="AZ321" s="79"/>
      <c r="BA321" s="79"/>
      <c r="BB321" s="79"/>
      <c r="BC321" s="78" t="str">
        <f>REPLACE(INDEX(GroupVertices[Group],MATCH(Edges[[#This Row],[Vertex 1]],GroupVertices[Vertex],0)),1,1,"")</f>
        <v>138</v>
      </c>
      <c r="BD321" s="78" t="str">
        <f>REPLACE(INDEX(GroupVertices[Group],MATCH(Edges[[#This Row],[Vertex 2]],GroupVertices[Vertex],0)),1,1,"")</f>
        <v>138</v>
      </c>
    </row>
    <row r="322" spans="1:56" ht="15">
      <c r="A322" s="64" t="s">
        <v>413</v>
      </c>
      <c r="B322" s="64" t="s">
        <v>413</v>
      </c>
      <c r="C322" s="65"/>
      <c r="D322" s="66"/>
      <c r="E322" s="67"/>
      <c r="F322" s="68"/>
      <c r="G322" s="65"/>
      <c r="H322" s="69"/>
      <c r="I322" s="70"/>
      <c r="J322" s="70"/>
      <c r="K322" s="34" t="s">
        <v>65</v>
      </c>
      <c r="L322" s="77">
        <v>322</v>
      </c>
      <c r="M322" s="77"/>
      <c r="N322" s="72"/>
      <c r="O322" s="79" t="s">
        <v>178</v>
      </c>
      <c r="P322" s="81">
        <v>43660.88738425926</v>
      </c>
      <c r="Q322" s="79" t="s">
        <v>811</v>
      </c>
      <c r="R322" s="79"/>
      <c r="S322" s="79"/>
      <c r="T322" s="79" t="s">
        <v>1048</v>
      </c>
      <c r="U322" s="82" t="s">
        <v>1148</v>
      </c>
      <c r="V322" s="82" t="s">
        <v>1148</v>
      </c>
      <c r="W322" s="81">
        <v>43660.88738425926</v>
      </c>
      <c r="X322" s="85">
        <v>43660</v>
      </c>
      <c r="Y322" s="87" t="s">
        <v>1706</v>
      </c>
      <c r="Z322" s="82" t="s">
        <v>2223</v>
      </c>
      <c r="AA322" s="79"/>
      <c r="AB322" s="79"/>
      <c r="AC322" s="87" t="s">
        <v>2741</v>
      </c>
      <c r="AD322" s="79"/>
      <c r="AE322" s="79" t="b">
        <v>0</v>
      </c>
      <c r="AF322" s="79">
        <v>1</v>
      </c>
      <c r="AG322" s="87" t="s">
        <v>2991</v>
      </c>
      <c r="AH322" s="79" t="b">
        <v>0</v>
      </c>
      <c r="AI322" s="79" t="s">
        <v>3019</v>
      </c>
      <c r="AJ322" s="79"/>
      <c r="AK322" s="87" t="s">
        <v>2991</v>
      </c>
      <c r="AL322" s="79" t="b">
        <v>0</v>
      </c>
      <c r="AM322" s="79">
        <v>0</v>
      </c>
      <c r="AN322" s="87" t="s">
        <v>2991</v>
      </c>
      <c r="AO322" s="79" t="s">
        <v>3036</v>
      </c>
      <c r="AP322" s="79" t="b">
        <v>0</v>
      </c>
      <c r="AQ322" s="87" t="s">
        <v>2741</v>
      </c>
      <c r="AR322" s="79" t="s">
        <v>178</v>
      </c>
      <c r="AS322" s="79">
        <v>0</v>
      </c>
      <c r="AT322" s="79">
        <v>0</v>
      </c>
      <c r="AU322" s="79"/>
      <c r="AV322" s="79"/>
      <c r="AW322" s="79"/>
      <c r="AX322" s="79"/>
      <c r="AY322" s="79"/>
      <c r="AZ322" s="79"/>
      <c r="BA322" s="79"/>
      <c r="BB322" s="79"/>
      <c r="BC322" s="78" t="str">
        <f>REPLACE(INDEX(GroupVertices[Group],MATCH(Edges[[#This Row],[Vertex 1]],GroupVertices[Vertex],0)),1,1,"")</f>
        <v>139</v>
      </c>
      <c r="BD322" s="78" t="str">
        <f>REPLACE(INDEX(GroupVertices[Group],MATCH(Edges[[#This Row],[Vertex 2]],GroupVertices[Vertex],0)),1,1,"")</f>
        <v>139</v>
      </c>
    </row>
    <row r="323" spans="1:56" ht="15">
      <c r="A323" s="64" t="s">
        <v>414</v>
      </c>
      <c r="B323" s="64" t="s">
        <v>414</v>
      </c>
      <c r="C323" s="65"/>
      <c r="D323" s="66"/>
      <c r="E323" s="67"/>
      <c r="F323" s="68"/>
      <c r="G323" s="65"/>
      <c r="H323" s="69"/>
      <c r="I323" s="70"/>
      <c r="J323" s="70"/>
      <c r="K323" s="34" t="s">
        <v>65</v>
      </c>
      <c r="L323" s="77">
        <v>323</v>
      </c>
      <c r="M323" s="77"/>
      <c r="N323" s="72"/>
      <c r="O323" s="79" t="s">
        <v>178</v>
      </c>
      <c r="P323" s="81">
        <v>43660.44118055556</v>
      </c>
      <c r="Q323" s="79" t="s">
        <v>812</v>
      </c>
      <c r="R323" s="79"/>
      <c r="S323" s="79"/>
      <c r="T323" s="79" t="s">
        <v>1048</v>
      </c>
      <c r="U323" s="79"/>
      <c r="V323" s="82" t="s">
        <v>1337</v>
      </c>
      <c r="W323" s="81">
        <v>43660.44118055556</v>
      </c>
      <c r="X323" s="85">
        <v>43660</v>
      </c>
      <c r="Y323" s="87" t="s">
        <v>1707</v>
      </c>
      <c r="Z323" s="82" t="s">
        <v>2224</v>
      </c>
      <c r="AA323" s="79"/>
      <c r="AB323" s="79"/>
      <c r="AC323" s="87" t="s">
        <v>2742</v>
      </c>
      <c r="AD323" s="79"/>
      <c r="AE323" s="79" t="b">
        <v>0</v>
      </c>
      <c r="AF323" s="79">
        <v>0</v>
      </c>
      <c r="AG323" s="87" t="s">
        <v>2991</v>
      </c>
      <c r="AH323" s="79" t="b">
        <v>0</v>
      </c>
      <c r="AI323" s="79" t="s">
        <v>3019</v>
      </c>
      <c r="AJ323" s="79"/>
      <c r="AK323" s="87" t="s">
        <v>2991</v>
      </c>
      <c r="AL323" s="79" t="b">
        <v>0</v>
      </c>
      <c r="AM323" s="79">
        <v>0</v>
      </c>
      <c r="AN323" s="87" t="s">
        <v>2991</v>
      </c>
      <c r="AO323" s="79" t="s">
        <v>3036</v>
      </c>
      <c r="AP323" s="79" t="b">
        <v>0</v>
      </c>
      <c r="AQ323" s="87" t="s">
        <v>2742</v>
      </c>
      <c r="AR323" s="79" t="s">
        <v>178</v>
      </c>
      <c r="AS323" s="79">
        <v>0</v>
      </c>
      <c r="AT323" s="79">
        <v>0</v>
      </c>
      <c r="AU323" s="79"/>
      <c r="AV323" s="79"/>
      <c r="AW323" s="79"/>
      <c r="AX323" s="79"/>
      <c r="AY323" s="79"/>
      <c r="AZ323" s="79"/>
      <c r="BA323" s="79"/>
      <c r="BB323" s="79"/>
      <c r="BC323" s="78" t="str">
        <f>REPLACE(INDEX(GroupVertices[Group],MATCH(Edges[[#This Row],[Vertex 1]],GroupVertices[Vertex],0)),1,1,"")</f>
        <v>140</v>
      </c>
      <c r="BD323" s="78" t="str">
        <f>REPLACE(INDEX(GroupVertices[Group],MATCH(Edges[[#This Row],[Vertex 2]],GroupVertices[Vertex],0)),1,1,"")</f>
        <v>140</v>
      </c>
    </row>
    <row r="324" spans="1:56" ht="15">
      <c r="A324" s="64" t="s">
        <v>414</v>
      </c>
      <c r="B324" s="64" t="s">
        <v>414</v>
      </c>
      <c r="C324" s="65"/>
      <c r="D324" s="66"/>
      <c r="E324" s="67"/>
      <c r="F324" s="68"/>
      <c r="G324" s="65"/>
      <c r="H324" s="69"/>
      <c r="I324" s="70"/>
      <c r="J324" s="70"/>
      <c r="K324" s="34" t="s">
        <v>65</v>
      </c>
      <c r="L324" s="77">
        <v>324</v>
      </c>
      <c r="M324" s="77"/>
      <c r="N324" s="72"/>
      <c r="O324" s="79" t="s">
        <v>178</v>
      </c>
      <c r="P324" s="81">
        <v>43660.88857638889</v>
      </c>
      <c r="Q324" s="79" t="s">
        <v>813</v>
      </c>
      <c r="R324" s="79"/>
      <c r="S324" s="79"/>
      <c r="T324" s="79" t="s">
        <v>1048</v>
      </c>
      <c r="U324" s="79"/>
      <c r="V324" s="82" t="s">
        <v>1337</v>
      </c>
      <c r="W324" s="81">
        <v>43660.88857638889</v>
      </c>
      <c r="X324" s="85">
        <v>43660</v>
      </c>
      <c r="Y324" s="87" t="s">
        <v>1708</v>
      </c>
      <c r="Z324" s="82" t="s">
        <v>2225</v>
      </c>
      <c r="AA324" s="79"/>
      <c r="AB324" s="79"/>
      <c r="AC324" s="87" t="s">
        <v>2743</v>
      </c>
      <c r="AD324" s="79"/>
      <c r="AE324" s="79" t="b">
        <v>0</v>
      </c>
      <c r="AF324" s="79">
        <v>0</v>
      </c>
      <c r="AG324" s="87" t="s">
        <v>2991</v>
      </c>
      <c r="AH324" s="79" t="b">
        <v>0</v>
      </c>
      <c r="AI324" s="79" t="s">
        <v>3019</v>
      </c>
      <c r="AJ324" s="79"/>
      <c r="AK324" s="87" t="s">
        <v>2991</v>
      </c>
      <c r="AL324" s="79" t="b">
        <v>0</v>
      </c>
      <c r="AM324" s="79">
        <v>0</v>
      </c>
      <c r="AN324" s="87" t="s">
        <v>2991</v>
      </c>
      <c r="AO324" s="79" t="s">
        <v>3036</v>
      </c>
      <c r="AP324" s="79" t="b">
        <v>0</v>
      </c>
      <c r="AQ324" s="87" t="s">
        <v>2743</v>
      </c>
      <c r="AR324" s="79" t="s">
        <v>178</v>
      </c>
      <c r="AS324" s="79">
        <v>0</v>
      </c>
      <c r="AT324" s="79">
        <v>0</v>
      </c>
      <c r="AU324" s="79"/>
      <c r="AV324" s="79"/>
      <c r="AW324" s="79"/>
      <c r="AX324" s="79"/>
      <c r="AY324" s="79"/>
      <c r="AZ324" s="79"/>
      <c r="BA324" s="79"/>
      <c r="BB324" s="79"/>
      <c r="BC324" s="78" t="str">
        <f>REPLACE(INDEX(GroupVertices[Group],MATCH(Edges[[#This Row],[Vertex 1]],GroupVertices[Vertex],0)),1,1,"")</f>
        <v>140</v>
      </c>
      <c r="BD324" s="78" t="str">
        <f>REPLACE(INDEX(GroupVertices[Group],MATCH(Edges[[#This Row],[Vertex 2]],GroupVertices[Vertex],0)),1,1,"")</f>
        <v>140</v>
      </c>
    </row>
    <row r="325" spans="1:56" ht="15">
      <c r="A325" s="64" t="s">
        <v>415</v>
      </c>
      <c r="B325" s="64" t="s">
        <v>415</v>
      </c>
      <c r="C325" s="65"/>
      <c r="D325" s="66"/>
      <c r="E325" s="67"/>
      <c r="F325" s="68"/>
      <c r="G325" s="65"/>
      <c r="H325" s="69"/>
      <c r="I325" s="70"/>
      <c r="J325" s="70"/>
      <c r="K325" s="34" t="s">
        <v>65</v>
      </c>
      <c r="L325" s="77">
        <v>325</v>
      </c>
      <c r="M325" s="77"/>
      <c r="N325" s="72"/>
      <c r="O325" s="79" t="s">
        <v>178</v>
      </c>
      <c r="P325" s="81">
        <v>43660.89637731481</v>
      </c>
      <c r="Q325" s="79" t="s">
        <v>814</v>
      </c>
      <c r="R325" s="79"/>
      <c r="S325" s="79"/>
      <c r="T325" s="79" t="s">
        <v>1048</v>
      </c>
      <c r="U325" s="79"/>
      <c r="V325" s="82" t="s">
        <v>1338</v>
      </c>
      <c r="W325" s="81">
        <v>43660.89637731481</v>
      </c>
      <c r="X325" s="85">
        <v>43660</v>
      </c>
      <c r="Y325" s="87" t="s">
        <v>1709</v>
      </c>
      <c r="Z325" s="82" t="s">
        <v>2226</v>
      </c>
      <c r="AA325" s="79"/>
      <c r="AB325" s="79"/>
      <c r="AC325" s="87" t="s">
        <v>2744</v>
      </c>
      <c r="AD325" s="79"/>
      <c r="AE325" s="79" t="b">
        <v>0</v>
      </c>
      <c r="AF325" s="79">
        <v>3</v>
      </c>
      <c r="AG325" s="87" t="s">
        <v>2991</v>
      </c>
      <c r="AH325" s="79" t="b">
        <v>0</v>
      </c>
      <c r="AI325" s="79" t="s">
        <v>3019</v>
      </c>
      <c r="AJ325" s="79"/>
      <c r="AK325" s="87" t="s">
        <v>2991</v>
      </c>
      <c r="AL325" s="79" t="b">
        <v>0</v>
      </c>
      <c r="AM325" s="79">
        <v>0</v>
      </c>
      <c r="AN325" s="87" t="s">
        <v>2991</v>
      </c>
      <c r="AO325" s="79" t="s">
        <v>3036</v>
      </c>
      <c r="AP325" s="79" t="b">
        <v>0</v>
      </c>
      <c r="AQ325" s="87" t="s">
        <v>2744</v>
      </c>
      <c r="AR325" s="79" t="s">
        <v>178</v>
      </c>
      <c r="AS325" s="79">
        <v>0</v>
      </c>
      <c r="AT325" s="79">
        <v>0</v>
      </c>
      <c r="AU325" s="79"/>
      <c r="AV325" s="79"/>
      <c r="AW325" s="79"/>
      <c r="AX325" s="79"/>
      <c r="AY325" s="79"/>
      <c r="AZ325" s="79"/>
      <c r="BA325" s="79"/>
      <c r="BB325" s="79"/>
      <c r="BC325" s="78" t="str">
        <f>REPLACE(INDEX(GroupVertices[Group],MATCH(Edges[[#This Row],[Vertex 1]],GroupVertices[Vertex],0)),1,1,"")</f>
        <v>141</v>
      </c>
      <c r="BD325" s="78" t="str">
        <f>REPLACE(INDEX(GroupVertices[Group],MATCH(Edges[[#This Row],[Vertex 2]],GroupVertices[Vertex],0)),1,1,"")</f>
        <v>141</v>
      </c>
    </row>
    <row r="326" spans="1:56" ht="15">
      <c r="A326" s="64" t="s">
        <v>416</v>
      </c>
      <c r="B326" s="64" t="s">
        <v>416</v>
      </c>
      <c r="C326" s="65"/>
      <c r="D326" s="66"/>
      <c r="E326" s="67"/>
      <c r="F326" s="68"/>
      <c r="G326" s="65"/>
      <c r="H326" s="69"/>
      <c r="I326" s="70"/>
      <c r="J326" s="70"/>
      <c r="K326" s="34" t="s">
        <v>65</v>
      </c>
      <c r="L326" s="77">
        <v>326</v>
      </c>
      <c r="M326" s="77"/>
      <c r="N326" s="72"/>
      <c r="O326" s="79" t="s">
        <v>178</v>
      </c>
      <c r="P326" s="81">
        <v>43660.94118055556</v>
      </c>
      <c r="Q326" s="79" t="s">
        <v>815</v>
      </c>
      <c r="R326" s="79"/>
      <c r="S326" s="79"/>
      <c r="T326" s="79" t="s">
        <v>1048</v>
      </c>
      <c r="U326" s="82" t="s">
        <v>1149</v>
      </c>
      <c r="V326" s="82" t="s">
        <v>1149</v>
      </c>
      <c r="W326" s="81">
        <v>43660.94118055556</v>
      </c>
      <c r="X326" s="85">
        <v>43660</v>
      </c>
      <c r="Y326" s="87" t="s">
        <v>1710</v>
      </c>
      <c r="Z326" s="82" t="s">
        <v>2227</v>
      </c>
      <c r="AA326" s="79"/>
      <c r="AB326" s="79"/>
      <c r="AC326" s="87" t="s">
        <v>2745</v>
      </c>
      <c r="AD326" s="79"/>
      <c r="AE326" s="79" t="b">
        <v>0</v>
      </c>
      <c r="AF326" s="79">
        <v>1</v>
      </c>
      <c r="AG326" s="87" t="s">
        <v>2991</v>
      </c>
      <c r="AH326" s="79" t="b">
        <v>0</v>
      </c>
      <c r="AI326" s="79" t="s">
        <v>3019</v>
      </c>
      <c r="AJ326" s="79"/>
      <c r="AK326" s="87" t="s">
        <v>2991</v>
      </c>
      <c r="AL326" s="79" t="b">
        <v>0</v>
      </c>
      <c r="AM326" s="79">
        <v>0</v>
      </c>
      <c r="AN326" s="87" t="s">
        <v>2991</v>
      </c>
      <c r="AO326" s="79" t="s">
        <v>3036</v>
      </c>
      <c r="AP326" s="79" t="b">
        <v>0</v>
      </c>
      <c r="AQ326" s="87" t="s">
        <v>2745</v>
      </c>
      <c r="AR326" s="79" t="s">
        <v>178</v>
      </c>
      <c r="AS326" s="79">
        <v>0</v>
      </c>
      <c r="AT326" s="79">
        <v>0</v>
      </c>
      <c r="AU326" s="79"/>
      <c r="AV326" s="79"/>
      <c r="AW326" s="79"/>
      <c r="AX326" s="79"/>
      <c r="AY326" s="79"/>
      <c r="AZ326" s="79"/>
      <c r="BA326" s="79"/>
      <c r="BB326" s="79"/>
      <c r="BC326" s="78" t="str">
        <f>REPLACE(INDEX(GroupVertices[Group],MATCH(Edges[[#This Row],[Vertex 1]],GroupVertices[Vertex],0)),1,1,"")</f>
        <v>142</v>
      </c>
      <c r="BD326" s="78" t="str">
        <f>REPLACE(INDEX(GroupVertices[Group],MATCH(Edges[[#This Row],[Vertex 2]],GroupVertices[Vertex],0)),1,1,"")</f>
        <v>142</v>
      </c>
    </row>
    <row r="327" spans="1:56" ht="15">
      <c r="A327" s="64" t="s">
        <v>417</v>
      </c>
      <c r="B327" s="64" t="s">
        <v>551</v>
      </c>
      <c r="C327" s="65"/>
      <c r="D327" s="66"/>
      <c r="E327" s="67"/>
      <c r="F327" s="68"/>
      <c r="G327" s="65"/>
      <c r="H327" s="69"/>
      <c r="I327" s="70"/>
      <c r="J327" s="70"/>
      <c r="K327" s="34" t="s">
        <v>65</v>
      </c>
      <c r="L327" s="77">
        <v>327</v>
      </c>
      <c r="M327" s="77"/>
      <c r="N327" s="72"/>
      <c r="O327" s="79" t="s">
        <v>561</v>
      </c>
      <c r="P327" s="81">
        <v>43660.94149305556</v>
      </c>
      <c r="Q327" s="79" t="s">
        <v>816</v>
      </c>
      <c r="R327" s="79"/>
      <c r="S327" s="79"/>
      <c r="T327" s="79" t="s">
        <v>1096</v>
      </c>
      <c r="U327" s="79"/>
      <c r="V327" s="82" t="s">
        <v>1339</v>
      </c>
      <c r="W327" s="81">
        <v>43660.94149305556</v>
      </c>
      <c r="X327" s="85">
        <v>43660</v>
      </c>
      <c r="Y327" s="87" t="s">
        <v>1711</v>
      </c>
      <c r="Z327" s="82" t="s">
        <v>2228</v>
      </c>
      <c r="AA327" s="79"/>
      <c r="AB327" s="79"/>
      <c r="AC327" s="87" t="s">
        <v>2746</v>
      </c>
      <c r="AD327" s="79"/>
      <c r="AE327" s="79" t="b">
        <v>0</v>
      </c>
      <c r="AF327" s="79">
        <v>0</v>
      </c>
      <c r="AG327" s="87" t="s">
        <v>2991</v>
      </c>
      <c r="AH327" s="79" t="b">
        <v>0</v>
      </c>
      <c r="AI327" s="79" t="s">
        <v>3019</v>
      </c>
      <c r="AJ327" s="79"/>
      <c r="AK327" s="87" t="s">
        <v>2991</v>
      </c>
      <c r="AL327" s="79" t="b">
        <v>0</v>
      </c>
      <c r="AM327" s="79">
        <v>0</v>
      </c>
      <c r="AN327" s="87" t="s">
        <v>2991</v>
      </c>
      <c r="AO327" s="79" t="s">
        <v>3037</v>
      </c>
      <c r="AP327" s="79" t="b">
        <v>0</v>
      </c>
      <c r="AQ327" s="87" t="s">
        <v>2746</v>
      </c>
      <c r="AR327" s="79" t="s">
        <v>178</v>
      </c>
      <c r="AS327" s="79">
        <v>0</v>
      </c>
      <c r="AT327" s="79">
        <v>0</v>
      </c>
      <c r="AU327" s="79" t="s">
        <v>3061</v>
      </c>
      <c r="AV327" s="79" t="s">
        <v>3069</v>
      </c>
      <c r="AW327" s="79" t="s">
        <v>3074</v>
      </c>
      <c r="AX327" s="79" t="s">
        <v>3090</v>
      </c>
      <c r="AY327" s="79" t="s">
        <v>3109</v>
      </c>
      <c r="AZ327" s="79" t="s">
        <v>3128</v>
      </c>
      <c r="BA327" s="79" t="s">
        <v>3136</v>
      </c>
      <c r="BB327" s="82" t="s">
        <v>3149</v>
      </c>
      <c r="BC327" s="78" t="str">
        <f>REPLACE(INDEX(GroupVertices[Group],MATCH(Edges[[#This Row],[Vertex 1]],GroupVertices[Vertex],0)),1,1,"")</f>
        <v>13</v>
      </c>
      <c r="BD327" s="78" t="str">
        <f>REPLACE(INDEX(GroupVertices[Group],MATCH(Edges[[#This Row],[Vertex 2]],GroupVertices[Vertex],0)),1,1,"")</f>
        <v>13</v>
      </c>
    </row>
    <row r="328" spans="1:56" ht="15">
      <c r="A328" s="64" t="s">
        <v>417</v>
      </c>
      <c r="B328" s="64" t="s">
        <v>552</v>
      </c>
      <c r="C328" s="65"/>
      <c r="D328" s="66"/>
      <c r="E328" s="67"/>
      <c r="F328" s="68"/>
      <c r="G328" s="65"/>
      <c r="H328" s="69"/>
      <c r="I328" s="70"/>
      <c r="J328" s="70"/>
      <c r="K328" s="34" t="s">
        <v>65</v>
      </c>
      <c r="L328" s="77">
        <v>328</v>
      </c>
      <c r="M328" s="77"/>
      <c r="N328" s="72"/>
      <c r="O328" s="79" t="s">
        <v>561</v>
      </c>
      <c r="P328" s="81">
        <v>43660.94149305556</v>
      </c>
      <c r="Q328" s="79" t="s">
        <v>816</v>
      </c>
      <c r="R328" s="79"/>
      <c r="S328" s="79"/>
      <c r="T328" s="79" t="s">
        <v>1096</v>
      </c>
      <c r="U328" s="79"/>
      <c r="V328" s="82" t="s">
        <v>1339</v>
      </c>
      <c r="W328" s="81">
        <v>43660.94149305556</v>
      </c>
      <c r="X328" s="85">
        <v>43660</v>
      </c>
      <c r="Y328" s="87" t="s">
        <v>1711</v>
      </c>
      <c r="Z328" s="82" t="s">
        <v>2228</v>
      </c>
      <c r="AA328" s="79"/>
      <c r="AB328" s="79"/>
      <c r="AC328" s="87" t="s">
        <v>2746</v>
      </c>
      <c r="AD328" s="79"/>
      <c r="AE328" s="79" t="b">
        <v>0</v>
      </c>
      <c r="AF328" s="79">
        <v>0</v>
      </c>
      <c r="AG328" s="87" t="s">
        <v>2991</v>
      </c>
      <c r="AH328" s="79" t="b">
        <v>0</v>
      </c>
      <c r="AI328" s="79" t="s">
        <v>3019</v>
      </c>
      <c r="AJ328" s="79"/>
      <c r="AK328" s="87" t="s">
        <v>2991</v>
      </c>
      <c r="AL328" s="79" t="b">
        <v>0</v>
      </c>
      <c r="AM328" s="79">
        <v>0</v>
      </c>
      <c r="AN328" s="87" t="s">
        <v>2991</v>
      </c>
      <c r="AO328" s="79" t="s">
        <v>3037</v>
      </c>
      <c r="AP328" s="79" t="b">
        <v>0</v>
      </c>
      <c r="AQ328" s="87" t="s">
        <v>2746</v>
      </c>
      <c r="AR328" s="79" t="s">
        <v>178</v>
      </c>
      <c r="AS328" s="79">
        <v>0</v>
      </c>
      <c r="AT328" s="79">
        <v>0</v>
      </c>
      <c r="AU328" s="79" t="s">
        <v>3061</v>
      </c>
      <c r="AV328" s="79" t="s">
        <v>3069</v>
      </c>
      <c r="AW328" s="79" t="s">
        <v>3074</v>
      </c>
      <c r="AX328" s="79" t="s">
        <v>3090</v>
      </c>
      <c r="AY328" s="79" t="s">
        <v>3109</v>
      </c>
      <c r="AZ328" s="79" t="s">
        <v>3128</v>
      </c>
      <c r="BA328" s="79" t="s">
        <v>3136</v>
      </c>
      <c r="BB328" s="82" t="s">
        <v>3149</v>
      </c>
      <c r="BC328" s="78" t="str">
        <f>REPLACE(INDEX(GroupVertices[Group],MATCH(Edges[[#This Row],[Vertex 1]],GroupVertices[Vertex],0)),1,1,"")</f>
        <v>13</v>
      </c>
      <c r="BD328" s="78" t="str">
        <f>REPLACE(INDEX(GroupVertices[Group],MATCH(Edges[[#This Row],[Vertex 2]],GroupVertices[Vertex],0)),1,1,"")</f>
        <v>13</v>
      </c>
    </row>
    <row r="329" spans="1:56" ht="15">
      <c r="A329" s="64" t="s">
        <v>418</v>
      </c>
      <c r="B329" s="64" t="s">
        <v>418</v>
      </c>
      <c r="C329" s="65"/>
      <c r="D329" s="66"/>
      <c r="E329" s="67"/>
      <c r="F329" s="68"/>
      <c r="G329" s="65"/>
      <c r="H329" s="69"/>
      <c r="I329" s="70"/>
      <c r="J329" s="70"/>
      <c r="K329" s="34" t="s">
        <v>65</v>
      </c>
      <c r="L329" s="77">
        <v>329</v>
      </c>
      <c r="M329" s="77"/>
      <c r="N329" s="72"/>
      <c r="O329" s="79" t="s">
        <v>178</v>
      </c>
      <c r="P329" s="81">
        <v>43659.80679398148</v>
      </c>
      <c r="Q329" s="79" t="s">
        <v>817</v>
      </c>
      <c r="R329" s="79"/>
      <c r="S329" s="79"/>
      <c r="T329" s="79" t="s">
        <v>1048</v>
      </c>
      <c r="U329" s="79"/>
      <c r="V329" s="82" t="s">
        <v>1340</v>
      </c>
      <c r="W329" s="81">
        <v>43659.80679398148</v>
      </c>
      <c r="X329" s="85">
        <v>43659</v>
      </c>
      <c r="Y329" s="87" t="s">
        <v>1712</v>
      </c>
      <c r="Z329" s="82" t="s">
        <v>2229</v>
      </c>
      <c r="AA329" s="79"/>
      <c r="AB329" s="79"/>
      <c r="AC329" s="87" t="s">
        <v>2747</v>
      </c>
      <c r="AD329" s="79"/>
      <c r="AE329" s="79" t="b">
        <v>0</v>
      </c>
      <c r="AF329" s="79">
        <v>0</v>
      </c>
      <c r="AG329" s="87" t="s">
        <v>2991</v>
      </c>
      <c r="AH329" s="79" t="b">
        <v>0</v>
      </c>
      <c r="AI329" s="79" t="s">
        <v>3019</v>
      </c>
      <c r="AJ329" s="79"/>
      <c r="AK329" s="87" t="s">
        <v>2991</v>
      </c>
      <c r="AL329" s="79" t="b">
        <v>0</v>
      </c>
      <c r="AM329" s="79">
        <v>0</v>
      </c>
      <c r="AN329" s="87" t="s">
        <v>2991</v>
      </c>
      <c r="AO329" s="79" t="s">
        <v>3038</v>
      </c>
      <c r="AP329" s="79" t="b">
        <v>0</v>
      </c>
      <c r="AQ329" s="87" t="s">
        <v>2747</v>
      </c>
      <c r="AR329" s="79" t="s">
        <v>178</v>
      </c>
      <c r="AS329" s="79">
        <v>0</v>
      </c>
      <c r="AT329" s="79">
        <v>0</v>
      </c>
      <c r="AU329" s="79"/>
      <c r="AV329" s="79"/>
      <c r="AW329" s="79"/>
      <c r="AX329" s="79"/>
      <c r="AY329" s="79"/>
      <c r="AZ329" s="79"/>
      <c r="BA329" s="79"/>
      <c r="BB329" s="79"/>
      <c r="BC329" s="78" t="str">
        <f>REPLACE(INDEX(GroupVertices[Group],MATCH(Edges[[#This Row],[Vertex 1]],GroupVertices[Vertex],0)),1,1,"")</f>
        <v>143</v>
      </c>
      <c r="BD329" s="78" t="str">
        <f>REPLACE(INDEX(GroupVertices[Group],MATCH(Edges[[#This Row],[Vertex 2]],GroupVertices[Vertex],0)),1,1,"")</f>
        <v>143</v>
      </c>
    </row>
    <row r="330" spans="1:56" ht="15">
      <c r="A330" s="64" t="s">
        <v>418</v>
      </c>
      <c r="B330" s="64" t="s">
        <v>418</v>
      </c>
      <c r="C330" s="65"/>
      <c r="D330" s="66"/>
      <c r="E330" s="67"/>
      <c r="F330" s="68"/>
      <c r="G330" s="65"/>
      <c r="H330" s="69"/>
      <c r="I330" s="70"/>
      <c r="J330" s="70"/>
      <c r="K330" s="34" t="s">
        <v>65</v>
      </c>
      <c r="L330" s="77">
        <v>330</v>
      </c>
      <c r="M330" s="77"/>
      <c r="N330" s="72"/>
      <c r="O330" s="79" t="s">
        <v>178</v>
      </c>
      <c r="P330" s="81">
        <v>43660.85380787037</v>
      </c>
      <c r="Q330" s="79" t="s">
        <v>818</v>
      </c>
      <c r="R330" s="79"/>
      <c r="S330" s="79"/>
      <c r="T330" s="79" t="s">
        <v>1048</v>
      </c>
      <c r="U330" s="79"/>
      <c r="V330" s="82" t="s">
        <v>1340</v>
      </c>
      <c r="W330" s="81">
        <v>43660.85380787037</v>
      </c>
      <c r="X330" s="85">
        <v>43660</v>
      </c>
      <c r="Y330" s="87" t="s">
        <v>1713</v>
      </c>
      <c r="Z330" s="82" t="s">
        <v>2230</v>
      </c>
      <c r="AA330" s="79"/>
      <c r="AB330" s="79"/>
      <c r="AC330" s="87" t="s">
        <v>2748</v>
      </c>
      <c r="AD330" s="79"/>
      <c r="AE330" s="79" t="b">
        <v>0</v>
      </c>
      <c r="AF330" s="79">
        <v>0</v>
      </c>
      <c r="AG330" s="87" t="s">
        <v>2991</v>
      </c>
      <c r="AH330" s="79" t="b">
        <v>0</v>
      </c>
      <c r="AI330" s="79" t="s">
        <v>3019</v>
      </c>
      <c r="AJ330" s="79"/>
      <c r="AK330" s="87" t="s">
        <v>2991</v>
      </c>
      <c r="AL330" s="79" t="b">
        <v>0</v>
      </c>
      <c r="AM330" s="79">
        <v>0</v>
      </c>
      <c r="AN330" s="87" t="s">
        <v>2991</v>
      </c>
      <c r="AO330" s="79" t="s">
        <v>3037</v>
      </c>
      <c r="AP330" s="79" t="b">
        <v>0</v>
      </c>
      <c r="AQ330" s="87" t="s">
        <v>2748</v>
      </c>
      <c r="AR330" s="79" t="s">
        <v>178</v>
      </c>
      <c r="AS330" s="79">
        <v>0</v>
      </c>
      <c r="AT330" s="79">
        <v>0</v>
      </c>
      <c r="AU330" s="79"/>
      <c r="AV330" s="79"/>
      <c r="AW330" s="79"/>
      <c r="AX330" s="79"/>
      <c r="AY330" s="79"/>
      <c r="AZ330" s="79"/>
      <c r="BA330" s="79"/>
      <c r="BB330" s="79"/>
      <c r="BC330" s="78" t="str">
        <f>REPLACE(INDEX(GroupVertices[Group],MATCH(Edges[[#This Row],[Vertex 1]],GroupVertices[Vertex],0)),1,1,"")</f>
        <v>143</v>
      </c>
      <c r="BD330" s="78" t="str">
        <f>REPLACE(INDEX(GroupVertices[Group],MATCH(Edges[[#This Row],[Vertex 2]],GroupVertices[Vertex],0)),1,1,"")</f>
        <v>143</v>
      </c>
    </row>
    <row r="331" spans="1:56" ht="15">
      <c r="A331" s="64" t="s">
        <v>418</v>
      </c>
      <c r="B331" s="64" t="s">
        <v>418</v>
      </c>
      <c r="C331" s="65"/>
      <c r="D331" s="66"/>
      <c r="E331" s="67"/>
      <c r="F331" s="68"/>
      <c r="G331" s="65"/>
      <c r="H331" s="69"/>
      <c r="I331" s="70"/>
      <c r="J331" s="70"/>
      <c r="K331" s="34" t="s">
        <v>65</v>
      </c>
      <c r="L331" s="77">
        <v>331</v>
      </c>
      <c r="M331" s="77"/>
      <c r="N331" s="72"/>
      <c r="O331" s="79" t="s">
        <v>178</v>
      </c>
      <c r="P331" s="81">
        <v>43660.942557870374</v>
      </c>
      <c r="Q331" s="79" t="s">
        <v>819</v>
      </c>
      <c r="R331" s="79"/>
      <c r="S331" s="79"/>
      <c r="T331" s="79" t="s">
        <v>1048</v>
      </c>
      <c r="U331" s="79"/>
      <c r="V331" s="82" t="s">
        <v>1340</v>
      </c>
      <c r="W331" s="81">
        <v>43660.942557870374</v>
      </c>
      <c r="X331" s="85">
        <v>43660</v>
      </c>
      <c r="Y331" s="87" t="s">
        <v>1714</v>
      </c>
      <c r="Z331" s="82" t="s">
        <v>2231</v>
      </c>
      <c r="AA331" s="79"/>
      <c r="AB331" s="79"/>
      <c r="AC331" s="87" t="s">
        <v>2749</v>
      </c>
      <c r="AD331" s="79"/>
      <c r="AE331" s="79" t="b">
        <v>0</v>
      </c>
      <c r="AF331" s="79">
        <v>0</v>
      </c>
      <c r="AG331" s="87" t="s">
        <v>2991</v>
      </c>
      <c r="AH331" s="79" t="b">
        <v>0</v>
      </c>
      <c r="AI331" s="79" t="s">
        <v>3019</v>
      </c>
      <c r="AJ331" s="79"/>
      <c r="AK331" s="87" t="s">
        <v>2991</v>
      </c>
      <c r="AL331" s="79" t="b">
        <v>0</v>
      </c>
      <c r="AM331" s="79">
        <v>0</v>
      </c>
      <c r="AN331" s="87" t="s">
        <v>2991</v>
      </c>
      <c r="AO331" s="79" t="s">
        <v>3038</v>
      </c>
      <c r="AP331" s="79" t="b">
        <v>0</v>
      </c>
      <c r="AQ331" s="87" t="s">
        <v>2749</v>
      </c>
      <c r="AR331" s="79" t="s">
        <v>178</v>
      </c>
      <c r="AS331" s="79">
        <v>0</v>
      </c>
      <c r="AT331" s="79">
        <v>0</v>
      </c>
      <c r="AU331" s="79"/>
      <c r="AV331" s="79"/>
      <c r="AW331" s="79"/>
      <c r="AX331" s="79"/>
      <c r="AY331" s="79"/>
      <c r="AZ331" s="79"/>
      <c r="BA331" s="79"/>
      <c r="BB331" s="79"/>
      <c r="BC331" s="78" t="str">
        <f>REPLACE(INDEX(GroupVertices[Group],MATCH(Edges[[#This Row],[Vertex 1]],GroupVertices[Vertex],0)),1,1,"")</f>
        <v>143</v>
      </c>
      <c r="BD331" s="78" t="str">
        <f>REPLACE(INDEX(GroupVertices[Group],MATCH(Edges[[#This Row],[Vertex 2]],GroupVertices[Vertex],0)),1,1,"")</f>
        <v>143</v>
      </c>
    </row>
    <row r="332" spans="1:56" ht="15">
      <c r="A332" s="64" t="s">
        <v>419</v>
      </c>
      <c r="B332" s="64" t="s">
        <v>522</v>
      </c>
      <c r="C332" s="65"/>
      <c r="D332" s="66"/>
      <c r="E332" s="67"/>
      <c r="F332" s="68"/>
      <c r="G332" s="65"/>
      <c r="H332" s="69"/>
      <c r="I332" s="70"/>
      <c r="J332" s="70"/>
      <c r="K332" s="34" t="s">
        <v>65</v>
      </c>
      <c r="L332" s="77">
        <v>332</v>
      </c>
      <c r="M332" s="77"/>
      <c r="N332" s="72"/>
      <c r="O332" s="79" t="s">
        <v>561</v>
      </c>
      <c r="P332" s="81">
        <v>43660.942557870374</v>
      </c>
      <c r="Q332" s="79" t="s">
        <v>820</v>
      </c>
      <c r="R332" s="79"/>
      <c r="S332" s="79"/>
      <c r="T332" s="79" t="s">
        <v>1048</v>
      </c>
      <c r="U332" s="79"/>
      <c r="V332" s="82" t="s">
        <v>1341</v>
      </c>
      <c r="W332" s="81">
        <v>43660.942557870374</v>
      </c>
      <c r="X332" s="85">
        <v>43660</v>
      </c>
      <c r="Y332" s="87" t="s">
        <v>1714</v>
      </c>
      <c r="Z332" s="82" t="s">
        <v>2232</v>
      </c>
      <c r="AA332" s="79"/>
      <c r="AB332" s="79"/>
      <c r="AC332" s="87" t="s">
        <v>2750</v>
      </c>
      <c r="AD332" s="79"/>
      <c r="AE332" s="79" t="b">
        <v>0</v>
      </c>
      <c r="AF332" s="79">
        <v>1</v>
      </c>
      <c r="AG332" s="87" t="s">
        <v>2991</v>
      </c>
      <c r="AH332" s="79" t="b">
        <v>0</v>
      </c>
      <c r="AI332" s="79" t="s">
        <v>3019</v>
      </c>
      <c r="AJ332" s="79"/>
      <c r="AK332" s="87" t="s">
        <v>2991</v>
      </c>
      <c r="AL332" s="79" t="b">
        <v>0</v>
      </c>
      <c r="AM332" s="79">
        <v>0</v>
      </c>
      <c r="AN332" s="87" t="s">
        <v>2991</v>
      </c>
      <c r="AO332" s="79" t="s">
        <v>3036</v>
      </c>
      <c r="AP332" s="79" t="b">
        <v>0</v>
      </c>
      <c r="AQ332" s="87" t="s">
        <v>2750</v>
      </c>
      <c r="AR332" s="79" t="s">
        <v>178</v>
      </c>
      <c r="AS332" s="79">
        <v>0</v>
      </c>
      <c r="AT332" s="79">
        <v>0</v>
      </c>
      <c r="AU332" s="79"/>
      <c r="AV332" s="79"/>
      <c r="AW332" s="79"/>
      <c r="AX332" s="79"/>
      <c r="AY332" s="79"/>
      <c r="AZ332" s="79"/>
      <c r="BA332" s="79"/>
      <c r="BB332" s="79"/>
      <c r="BC332" s="78" t="str">
        <f>REPLACE(INDEX(GroupVertices[Group],MATCH(Edges[[#This Row],[Vertex 1]],GroupVertices[Vertex],0)),1,1,"")</f>
        <v>1</v>
      </c>
      <c r="BD332" s="78" t="str">
        <f>REPLACE(INDEX(GroupVertices[Group],MATCH(Edges[[#This Row],[Vertex 2]],GroupVertices[Vertex],0)),1,1,"")</f>
        <v>1</v>
      </c>
    </row>
    <row r="333" spans="1:56" ht="15">
      <c r="A333" s="64" t="s">
        <v>420</v>
      </c>
      <c r="B333" s="64" t="s">
        <v>420</v>
      </c>
      <c r="C333" s="65"/>
      <c r="D333" s="66"/>
      <c r="E333" s="67"/>
      <c r="F333" s="68"/>
      <c r="G333" s="65"/>
      <c r="H333" s="69"/>
      <c r="I333" s="70"/>
      <c r="J333" s="70"/>
      <c r="K333" s="34" t="s">
        <v>65</v>
      </c>
      <c r="L333" s="77">
        <v>333</v>
      </c>
      <c r="M333" s="77"/>
      <c r="N333" s="72"/>
      <c r="O333" s="79" t="s">
        <v>178</v>
      </c>
      <c r="P333" s="81">
        <v>43654.99166666667</v>
      </c>
      <c r="Q333" s="79" t="s">
        <v>821</v>
      </c>
      <c r="R333" s="79"/>
      <c r="S333" s="79"/>
      <c r="T333" s="79" t="s">
        <v>1048</v>
      </c>
      <c r="U333" s="79"/>
      <c r="V333" s="82" t="s">
        <v>1342</v>
      </c>
      <c r="W333" s="81">
        <v>43654.99166666667</v>
      </c>
      <c r="X333" s="85">
        <v>43654</v>
      </c>
      <c r="Y333" s="87" t="s">
        <v>1715</v>
      </c>
      <c r="Z333" s="82" t="s">
        <v>2233</v>
      </c>
      <c r="AA333" s="79"/>
      <c r="AB333" s="79"/>
      <c r="AC333" s="87" t="s">
        <v>2751</v>
      </c>
      <c r="AD333" s="79"/>
      <c r="AE333" s="79" t="b">
        <v>0</v>
      </c>
      <c r="AF333" s="79">
        <v>9</v>
      </c>
      <c r="AG333" s="87" t="s">
        <v>2991</v>
      </c>
      <c r="AH333" s="79" t="b">
        <v>0</v>
      </c>
      <c r="AI333" s="79" t="s">
        <v>3019</v>
      </c>
      <c r="AJ333" s="79"/>
      <c r="AK333" s="87" t="s">
        <v>2991</v>
      </c>
      <c r="AL333" s="79" t="b">
        <v>0</v>
      </c>
      <c r="AM333" s="79">
        <v>2</v>
      </c>
      <c r="AN333" s="87" t="s">
        <v>2991</v>
      </c>
      <c r="AO333" s="79" t="s">
        <v>3037</v>
      </c>
      <c r="AP333" s="79" t="b">
        <v>0</v>
      </c>
      <c r="AQ333" s="87" t="s">
        <v>2751</v>
      </c>
      <c r="AR333" s="79" t="s">
        <v>562</v>
      </c>
      <c r="AS333" s="79">
        <v>0</v>
      </c>
      <c r="AT333" s="79">
        <v>0</v>
      </c>
      <c r="AU333" s="79"/>
      <c r="AV333" s="79"/>
      <c r="AW333" s="79"/>
      <c r="AX333" s="79"/>
      <c r="AY333" s="79"/>
      <c r="AZ333" s="79"/>
      <c r="BA333" s="79"/>
      <c r="BB333" s="79"/>
      <c r="BC333" s="78" t="str">
        <f>REPLACE(INDEX(GroupVertices[Group],MATCH(Edges[[#This Row],[Vertex 1]],GroupVertices[Vertex],0)),1,1,"")</f>
        <v>5</v>
      </c>
      <c r="BD333" s="78" t="str">
        <f>REPLACE(INDEX(GroupVertices[Group],MATCH(Edges[[#This Row],[Vertex 2]],GroupVertices[Vertex],0)),1,1,"")</f>
        <v>5</v>
      </c>
    </row>
    <row r="334" spans="1:56" ht="15">
      <c r="A334" s="64" t="s">
        <v>421</v>
      </c>
      <c r="B334" s="64" t="s">
        <v>420</v>
      </c>
      <c r="C334" s="65"/>
      <c r="D334" s="66"/>
      <c r="E334" s="67"/>
      <c r="F334" s="68"/>
      <c r="G334" s="65"/>
      <c r="H334" s="69"/>
      <c r="I334" s="70"/>
      <c r="J334" s="70"/>
      <c r="K334" s="34" t="s">
        <v>65</v>
      </c>
      <c r="L334" s="77">
        <v>334</v>
      </c>
      <c r="M334" s="77"/>
      <c r="N334" s="72"/>
      <c r="O334" s="79" t="s">
        <v>562</v>
      </c>
      <c r="P334" s="81">
        <v>43660.93230324074</v>
      </c>
      <c r="Q334" s="79" t="s">
        <v>821</v>
      </c>
      <c r="R334" s="79"/>
      <c r="S334" s="79"/>
      <c r="T334" s="79" t="s">
        <v>1048</v>
      </c>
      <c r="U334" s="79"/>
      <c r="V334" s="82" t="s">
        <v>1343</v>
      </c>
      <c r="W334" s="81">
        <v>43660.93230324074</v>
      </c>
      <c r="X334" s="85">
        <v>43660</v>
      </c>
      <c r="Y334" s="87" t="s">
        <v>1716</v>
      </c>
      <c r="Z334" s="82" t="s">
        <v>2234</v>
      </c>
      <c r="AA334" s="79"/>
      <c r="AB334" s="79"/>
      <c r="AC334" s="87" t="s">
        <v>2752</v>
      </c>
      <c r="AD334" s="79"/>
      <c r="AE334" s="79" t="b">
        <v>0</v>
      </c>
      <c r="AF334" s="79">
        <v>0</v>
      </c>
      <c r="AG334" s="87" t="s">
        <v>2991</v>
      </c>
      <c r="AH334" s="79" t="b">
        <v>0</v>
      </c>
      <c r="AI334" s="79" t="s">
        <v>3019</v>
      </c>
      <c r="AJ334" s="79"/>
      <c r="AK334" s="87" t="s">
        <v>2991</v>
      </c>
      <c r="AL334" s="79" t="b">
        <v>0</v>
      </c>
      <c r="AM334" s="79">
        <v>2</v>
      </c>
      <c r="AN334" s="87" t="s">
        <v>2751</v>
      </c>
      <c r="AO334" s="79" t="s">
        <v>3036</v>
      </c>
      <c r="AP334" s="79" t="b">
        <v>0</v>
      </c>
      <c r="AQ334" s="87" t="s">
        <v>2751</v>
      </c>
      <c r="AR334" s="79" t="s">
        <v>178</v>
      </c>
      <c r="AS334" s="79">
        <v>0</v>
      </c>
      <c r="AT334" s="79">
        <v>0</v>
      </c>
      <c r="AU334" s="79"/>
      <c r="AV334" s="79"/>
      <c r="AW334" s="79"/>
      <c r="AX334" s="79"/>
      <c r="AY334" s="79"/>
      <c r="AZ334" s="79"/>
      <c r="BA334" s="79"/>
      <c r="BB334" s="79"/>
      <c r="BC334" s="78" t="str">
        <f>REPLACE(INDEX(GroupVertices[Group],MATCH(Edges[[#This Row],[Vertex 1]],GroupVertices[Vertex],0)),1,1,"")</f>
        <v>5</v>
      </c>
      <c r="BD334" s="78" t="str">
        <f>REPLACE(INDEX(GroupVertices[Group],MATCH(Edges[[#This Row],[Vertex 2]],GroupVertices[Vertex],0)),1,1,"")</f>
        <v>5</v>
      </c>
    </row>
    <row r="335" spans="1:56" ht="15">
      <c r="A335" s="64" t="s">
        <v>421</v>
      </c>
      <c r="B335" s="64" t="s">
        <v>469</v>
      </c>
      <c r="C335" s="65"/>
      <c r="D335" s="66"/>
      <c r="E335" s="67"/>
      <c r="F335" s="68"/>
      <c r="G335" s="65"/>
      <c r="H335" s="69"/>
      <c r="I335" s="70"/>
      <c r="J335" s="70"/>
      <c r="K335" s="34" t="s">
        <v>65</v>
      </c>
      <c r="L335" s="77">
        <v>335</v>
      </c>
      <c r="M335" s="77"/>
      <c r="N335" s="72"/>
      <c r="O335" s="79" t="s">
        <v>562</v>
      </c>
      <c r="P335" s="81">
        <v>43660.9318287037</v>
      </c>
      <c r="Q335" s="79" t="s">
        <v>676</v>
      </c>
      <c r="R335" s="79"/>
      <c r="S335" s="79"/>
      <c r="T335" s="79" t="s">
        <v>1048</v>
      </c>
      <c r="U335" s="79"/>
      <c r="V335" s="82" t="s">
        <v>1343</v>
      </c>
      <c r="W335" s="81">
        <v>43660.9318287037</v>
      </c>
      <c r="X335" s="85">
        <v>43660</v>
      </c>
      <c r="Y335" s="87" t="s">
        <v>1717</v>
      </c>
      <c r="Z335" s="82" t="s">
        <v>2235</v>
      </c>
      <c r="AA335" s="79"/>
      <c r="AB335" s="79"/>
      <c r="AC335" s="87" t="s">
        <v>2753</v>
      </c>
      <c r="AD335" s="79"/>
      <c r="AE335" s="79" t="b">
        <v>0</v>
      </c>
      <c r="AF335" s="79">
        <v>0</v>
      </c>
      <c r="AG335" s="87" t="s">
        <v>2991</v>
      </c>
      <c r="AH335" s="79" t="b">
        <v>0</v>
      </c>
      <c r="AI335" s="79" t="s">
        <v>3019</v>
      </c>
      <c r="AJ335" s="79"/>
      <c r="AK335" s="87" t="s">
        <v>2991</v>
      </c>
      <c r="AL335" s="79" t="b">
        <v>0</v>
      </c>
      <c r="AM335" s="79">
        <v>4</v>
      </c>
      <c r="AN335" s="87" t="s">
        <v>2867</v>
      </c>
      <c r="AO335" s="79" t="s">
        <v>3036</v>
      </c>
      <c r="AP335" s="79" t="b">
        <v>0</v>
      </c>
      <c r="AQ335" s="87" t="s">
        <v>2867</v>
      </c>
      <c r="AR335" s="79" t="s">
        <v>178</v>
      </c>
      <c r="AS335" s="79">
        <v>0</v>
      </c>
      <c r="AT335" s="79">
        <v>0</v>
      </c>
      <c r="AU335" s="79"/>
      <c r="AV335" s="79"/>
      <c r="AW335" s="79"/>
      <c r="AX335" s="79"/>
      <c r="AY335" s="79"/>
      <c r="AZ335" s="79"/>
      <c r="BA335" s="79"/>
      <c r="BB335" s="79"/>
      <c r="BC335" s="78" t="str">
        <f>REPLACE(INDEX(GroupVertices[Group],MATCH(Edges[[#This Row],[Vertex 1]],GroupVertices[Vertex],0)),1,1,"")</f>
        <v>5</v>
      </c>
      <c r="BD335" s="78" t="str">
        <f>REPLACE(INDEX(GroupVertices[Group],MATCH(Edges[[#This Row],[Vertex 2]],GroupVertices[Vertex],0)),1,1,"")</f>
        <v>5</v>
      </c>
    </row>
    <row r="336" spans="1:56" ht="15">
      <c r="A336" s="64" t="s">
        <v>421</v>
      </c>
      <c r="B336" s="64" t="s">
        <v>421</v>
      </c>
      <c r="C336" s="65"/>
      <c r="D336" s="66"/>
      <c r="E336" s="67"/>
      <c r="F336" s="68"/>
      <c r="G336" s="65"/>
      <c r="H336" s="69"/>
      <c r="I336" s="70"/>
      <c r="J336" s="70"/>
      <c r="K336" s="34" t="s">
        <v>65</v>
      </c>
      <c r="L336" s="77">
        <v>336</v>
      </c>
      <c r="M336" s="77"/>
      <c r="N336" s="72"/>
      <c r="O336" s="79" t="s">
        <v>178</v>
      </c>
      <c r="P336" s="81">
        <v>43660.9455787037</v>
      </c>
      <c r="Q336" s="79" t="s">
        <v>822</v>
      </c>
      <c r="R336" s="79"/>
      <c r="S336" s="79"/>
      <c r="T336" s="79" t="s">
        <v>1048</v>
      </c>
      <c r="U336" s="79"/>
      <c r="V336" s="82" t="s">
        <v>1343</v>
      </c>
      <c r="W336" s="81">
        <v>43660.9455787037</v>
      </c>
      <c r="X336" s="85">
        <v>43660</v>
      </c>
      <c r="Y336" s="87" t="s">
        <v>1718</v>
      </c>
      <c r="Z336" s="82" t="s">
        <v>2236</v>
      </c>
      <c r="AA336" s="79"/>
      <c r="AB336" s="79"/>
      <c r="AC336" s="87" t="s">
        <v>2754</v>
      </c>
      <c r="AD336" s="79"/>
      <c r="AE336" s="79" t="b">
        <v>0</v>
      </c>
      <c r="AF336" s="79">
        <v>0</v>
      </c>
      <c r="AG336" s="87" t="s">
        <v>2991</v>
      </c>
      <c r="AH336" s="79" t="b">
        <v>0</v>
      </c>
      <c r="AI336" s="79" t="s">
        <v>3019</v>
      </c>
      <c r="AJ336" s="79"/>
      <c r="AK336" s="87" t="s">
        <v>2991</v>
      </c>
      <c r="AL336" s="79" t="b">
        <v>0</v>
      </c>
      <c r="AM336" s="79">
        <v>0</v>
      </c>
      <c r="AN336" s="87" t="s">
        <v>2991</v>
      </c>
      <c r="AO336" s="79" t="s">
        <v>3036</v>
      </c>
      <c r="AP336" s="79" t="b">
        <v>0</v>
      </c>
      <c r="AQ336" s="87" t="s">
        <v>2754</v>
      </c>
      <c r="AR336" s="79" t="s">
        <v>178</v>
      </c>
      <c r="AS336" s="79">
        <v>0</v>
      </c>
      <c r="AT336" s="79">
        <v>0</v>
      </c>
      <c r="AU336" s="79"/>
      <c r="AV336" s="79"/>
      <c r="AW336" s="79"/>
      <c r="AX336" s="79"/>
      <c r="AY336" s="79"/>
      <c r="AZ336" s="79"/>
      <c r="BA336" s="79"/>
      <c r="BB336" s="79"/>
      <c r="BC336" s="78" t="str">
        <f>REPLACE(INDEX(GroupVertices[Group],MATCH(Edges[[#This Row],[Vertex 1]],GroupVertices[Vertex],0)),1,1,"")</f>
        <v>5</v>
      </c>
      <c r="BD336" s="78" t="str">
        <f>REPLACE(INDEX(GroupVertices[Group],MATCH(Edges[[#This Row],[Vertex 2]],GroupVertices[Vertex],0)),1,1,"")</f>
        <v>5</v>
      </c>
    </row>
    <row r="337" spans="1:56" ht="15">
      <c r="A337" s="64" t="s">
        <v>422</v>
      </c>
      <c r="B337" s="64" t="s">
        <v>422</v>
      </c>
      <c r="C337" s="65"/>
      <c r="D337" s="66"/>
      <c r="E337" s="67"/>
      <c r="F337" s="68"/>
      <c r="G337" s="65"/>
      <c r="H337" s="69"/>
      <c r="I337" s="70"/>
      <c r="J337" s="70"/>
      <c r="K337" s="34" t="s">
        <v>65</v>
      </c>
      <c r="L337" s="77">
        <v>337</v>
      </c>
      <c r="M337" s="77"/>
      <c r="N337" s="72"/>
      <c r="O337" s="79" t="s">
        <v>178</v>
      </c>
      <c r="P337" s="81">
        <v>43660.95569444444</v>
      </c>
      <c r="Q337" s="79" t="s">
        <v>823</v>
      </c>
      <c r="R337" s="79"/>
      <c r="S337" s="79"/>
      <c r="T337" s="79" t="s">
        <v>1048</v>
      </c>
      <c r="U337" s="79"/>
      <c r="V337" s="82" t="s">
        <v>1344</v>
      </c>
      <c r="W337" s="81">
        <v>43660.95569444444</v>
      </c>
      <c r="X337" s="85">
        <v>43660</v>
      </c>
      <c r="Y337" s="87" t="s">
        <v>1719</v>
      </c>
      <c r="Z337" s="82" t="s">
        <v>2237</v>
      </c>
      <c r="AA337" s="79"/>
      <c r="AB337" s="79"/>
      <c r="AC337" s="87" t="s">
        <v>2755</v>
      </c>
      <c r="AD337" s="79"/>
      <c r="AE337" s="79" t="b">
        <v>0</v>
      </c>
      <c r="AF337" s="79">
        <v>0</v>
      </c>
      <c r="AG337" s="87" t="s">
        <v>2991</v>
      </c>
      <c r="AH337" s="79" t="b">
        <v>0</v>
      </c>
      <c r="AI337" s="79" t="s">
        <v>3019</v>
      </c>
      <c r="AJ337" s="79"/>
      <c r="AK337" s="87" t="s">
        <v>2991</v>
      </c>
      <c r="AL337" s="79" t="b">
        <v>0</v>
      </c>
      <c r="AM337" s="79">
        <v>0</v>
      </c>
      <c r="AN337" s="87" t="s">
        <v>2991</v>
      </c>
      <c r="AO337" s="79" t="s">
        <v>3036</v>
      </c>
      <c r="AP337" s="79" t="b">
        <v>0</v>
      </c>
      <c r="AQ337" s="87" t="s">
        <v>2755</v>
      </c>
      <c r="AR337" s="79" t="s">
        <v>178</v>
      </c>
      <c r="AS337" s="79">
        <v>0</v>
      </c>
      <c r="AT337" s="79">
        <v>0</v>
      </c>
      <c r="AU337" s="79"/>
      <c r="AV337" s="79"/>
      <c r="AW337" s="79"/>
      <c r="AX337" s="79"/>
      <c r="AY337" s="79"/>
      <c r="AZ337" s="79"/>
      <c r="BA337" s="79"/>
      <c r="BB337" s="79"/>
      <c r="BC337" s="78" t="str">
        <f>REPLACE(INDEX(GroupVertices[Group],MATCH(Edges[[#This Row],[Vertex 1]],GroupVertices[Vertex],0)),1,1,"")</f>
        <v>144</v>
      </c>
      <c r="BD337" s="78" t="str">
        <f>REPLACE(INDEX(GroupVertices[Group],MATCH(Edges[[#This Row],[Vertex 2]],GroupVertices[Vertex],0)),1,1,"")</f>
        <v>144</v>
      </c>
    </row>
    <row r="338" spans="1:56" ht="15">
      <c r="A338" s="64" t="s">
        <v>423</v>
      </c>
      <c r="B338" s="64" t="s">
        <v>423</v>
      </c>
      <c r="C338" s="65"/>
      <c r="D338" s="66"/>
      <c r="E338" s="67"/>
      <c r="F338" s="68"/>
      <c r="G338" s="65"/>
      <c r="H338" s="69"/>
      <c r="I338" s="70"/>
      <c r="J338" s="70"/>
      <c r="K338" s="34" t="s">
        <v>65</v>
      </c>
      <c r="L338" s="77">
        <v>338</v>
      </c>
      <c r="M338" s="77"/>
      <c r="N338" s="72"/>
      <c r="O338" s="79" t="s">
        <v>178</v>
      </c>
      <c r="P338" s="81">
        <v>43660.956238425926</v>
      </c>
      <c r="Q338" s="79" t="s">
        <v>824</v>
      </c>
      <c r="R338" s="79"/>
      <c r="S338" s="79"/>
      <c r="T338" s="79" t="s">
        <v>1048</v>
      </c>
      <c r="U338" s="79"/>
      <c r="V338" s="82" t="s">
        <v>1345</v>
      </c>
      <c r="W338" s="81">
        <v>43660.956238425926</v>
      </c>
      <c r="X338" s="85">
        <v>43660</v>
      </c>
      <c r="Y338" s="87" t="s">
        <v>1720</v>
      </c>
      <c r="Z338" s="82" t="s">
        <v>2238</v>
      </c>
      <c r="AA338" s="79"/>
      <c r="AB338" s="79"/>
      <c r="AC338" s="87" t="s">
        <v>2756</v>
      </c>
      <c r="AD338" s="79"/>
      <c r="AE338" s="79" t="b">
        <v>0</v>
      </c>
      <c r="AF338" s="79">
        <v>1</v>
      </c>
      <c r="AG338" s="87" t="s">
        <v>2991</v>
      </c>
      <c r="AH338" s="79" t="b">
        <v>0</v>
      </c>
      <c r="AI338" s="79" t="s">
        <v>3019</v>
      </c>
      <c r="AJ338" s="79"/>
      <c r="AK338" s="87" t="s">
        <v>2991</v>
      </c>
      <c r="AL338" s="79" t="b">
        <v>0</v>
      </c>
      <c r="AM338" s="79">
        <v>0</v>
      </c>
      <c r="AN338" s="87" t="s">
        <v>2991</v>
      </c>
      <c r="AO338" s="79" t="s">
        <v>3036</v>
      </c>
      <c r="AP338" s="79" t="b">
        <v>0</v>
      </c>
      <c r="AQ338" s="87" t="s">
        <v>2756</v>
      </c>
      <c r="AR338" s="79" t="s">
        <v>178</v>
      </c>
      <c r="AS338" s="79">
        <v>0</v>
      </c>
      <c r="AT338" s="79">
        <v>0</v>
      </c>
      <c r="AU338" s="79"/>
      <c r="AV338" s="79"/>
      <c r="AW338" s="79"/>
      <c r="AX338" s="79"/>
      <c r="AY338" s="79"/>
      <c r="AZ338" s="79"/>
      <c r="BA338" s="79"/>
      <c r="BB338" s="79"/>
      <c r="BC338" s="78" t="str">
        <f>REPLACE(INDEX(GroupVertices[Group],MATCH(Edges[[#This Row],[Vertex 1]],GroupVertices[Vertex],0)),1,1,"")</f>
        <v>145</v>
      </c>
      <c r="BD338" s="78" t="str">
        <f>REPLACE(INDEX(GroupVertices[Group],MATCH(Edges[[#This Row],[Vertex 2]],GroupVertices[Vertex],0)),1,1,"")</f>
        <v>145</v>
      </c>
    </row>
    <row r="339" spans="1:56" ht="15">
      <c r="A339" s="64" t="s">
        <v>424</v>
      </c>
      <c r="B339" s="64" t="s">
        <v>519</v>
      </c>
      <c r="C339" s="65"/>
      <c r="D339" s="66"/>
      <c r="E339" s="67"/>
      <c r="F339" s="68"/>
      <c r="G339" s="65"/>
      <c r="H339" s="69"/>
      <c r="I339" s="70"/>
      <c r="J339" s="70"/>
      <c r="K339" s="34" t="s">
        <v>65</v>
      </c>
      <c r="L339" s="77">
        <v>339</v>
      </c>
      <c r="M339" s="77"/>
      <c r="N339" s="72"/>
      <c r="O339" s="79" t="s">
        <v>562</v>
      </c>
      <c r="P339" s="81">
        <v>43660.959861111114</v>
      </c>
      <c r="Q339" s="79" t="s">
        <v>825</v>
      </c>
      <c r="R339" s="79"/>
      <c r="S339" s="79"/>
      <c r="T339" s="79" t="s">
        <v>1048</v>
      </c>
      <c r="U339" s="82" t="s">
        <v>1150</v>
      </c>
      <c r="V339" s="82" t="s">
        <v>1150</v>
      </c>
      <c r="W339" s="81">
        <v>43660.959861111114</v>
      </c>
      <c r="X339" s="85">
        <v>43660</v>
      </c>
      <c r="Y339" s="87" t="s">
        <v>1721</v>
      </c>
      <c r="Z339" s="82" t="s">
        <v>2239</v>
      </c>
      <c r="AA339" s="79"/>
      <c r="AB339" s="79"/>
      <c r="AC339" s="87" t="s">
        <v>2757</v>
      </c>
      <c r="AD339" s="79"/>
      <c r="AE339" s="79" t="b">
        <v>0</v>
      </c>
      <c r="AF339" s="79">
        <v>0</v>
      </c>
      <c r="AG339" s="87" t="s">
        <v>2991</v>
      </c>
      <c r="AH339" s="79" t="b">
        <v>0</v>
      </c>
      <c r="AI339" s="79" t="s">
        <v>3019</v>
      </c>
      <c r="AJ339" s="79"/>
      <c r="AK339" s="87" t="s">
        <v>2991</v>
      </c>
      <c r="AL339" s="79" t="b">
        <v>0</v>
      </c>
      <c r="AM339" s="79">
        <v>91</v>
      </c>
      <c r="AN339" s="87" t="s">
        <v>2973</v>
      </c>
      <c r="AO339" s="79" t="s">
        <v>3036</v>
      </c>
      <c r="AP339" s="79" t="b">
        <v>0</v>
      </c>
      <c r="AQ339" s="87" t="s">
        <v>2973</v>
      </c>
      <c r="AR339" s="79" t="s">
        <v>178</v>
      </c>
      <c r="AS339" s="79">
        <v>0</v>
      </c>
      <c r="AT339" s="79">
        <v>0</v>
      </c>
      <c r="AU339" s="79"/>
      <c r="AV339" s="79"/>
      <c r="AW339" s="79"/>
      <c r="AX339" s="79"/>
      <c r="AY339" s="79"/>
      <c r="AZ339" s="79"/>
      <c r="BA339" s="79"/>
      <c r="BB339" s="79"/>
      <c r="BC339" s="78" t="str">
        <f>REPLACE(INDEX(GroupVertices[Group],MATCH(Edges[[#This Row],[Vertex 1]],GroupVertices[Vertex],0)),1,1,"")</f>
        <v>2</v>
      </c>
      <c r="BD339" s="78" t="str">
        <f>REPLACE(INDEX(GroupVertices[Group],MATCH(Edges[[#This Row],[Vertex 2]],GroupVertices[Vertex],0)),1,1,"")</f>
        <v>2</v>
      </c>
    </row>
    <row r="340" spans="1:56" ht="15">
      <c r="A340" s="64" t="s">
        <v>425</v>
      </c>
      <c r="B340" s="64" t="s">
        <v>461</v>
      </c>
      <c r="C340" s="65"/>
      <c r="D340" s="66"/>
      <c r="E340" s="67"/>
      <c r="F340" s="68"/>
      <c r="G340" s="65"/>
      <c r="H340" s="69"/>
      <c r="I340" s="70"/>
      <c r="J340" s="70"/>
      <c r="K340" s="34" t="s">
        <v>65</v>
      </c>
      <c r="L340" s="77">
        <v>340</v>
      </c>
      <c r="M340" s="77"/>
      <c r="N340" s="72"/>
      <c r="O340" s="79" t="s">
        <v>562</v>
      </c>
      <c r="P340" s="81">
        <v>43660.96457175926</v>
      </c>
      <c r="Q340" s="79" t="s">
        <v>663</v>
      </c>
      <c r="R340" s="79"/>
      <c r="S340" s="79"/>
      <c r="T340" s="79" t="s">
        <v>1048</v>
      </c>
      <c r="U340" s="79"/>
      <c r="V340" s="82" t="s">
        <v>1346</v>
      </c>
      <c r="W340" s="81">
        <v>43660.96457175926</v>
      </c>
      <c r="X340" s="85">
        <v>43660</v>
      </c>
      <c r="Y340" s="87" t="s">
        <v>1722</v>
      </c>
      <c r="Z340" s="82" t="s">
        <v>2240</v>
      </c>
      <c r="AA340" s="79"/>
      <c r="AB340" s="79"/>
      <c r="AC340" s="87" t="s">
        <v>2758</v>
      </c>
      <c r="AD340" s="79"/>
      <c r="AE340" s="79" t="b">
        <v>0</v>
      </c>
      <c r="AF340" s="79">
        <v>0</v>
      </c>
      <c r="AG340" s="87" t="s">
        <v>2991</v>
      </c>
      <c r="AH340" s="79" t="b">
        <v>0</v>
      </c>
      <c r="AI340" s="79" t="s">
        <v>3019</v>
      </c>
      <c r="AJ340" s="79"/>
      <c r="AK340" s="87" t="s">
        <v>2991</v>
      </c>
      <c r="AL340" s="79" t="b">
        <v>0</v>
      </c>
      <c r="AM340" s="79">
        <v>30</v>
      </c>
      <c r="AN340" s="87" t="s">
        <v>2856</v>
      </c>
      <c r="AO340" s="79" t="s">
        <v>3036</v>
      </c>
      <c r="AP340" s="79" t="b">
        <v>0</v>
      </c>
      <c r="AQ340" s="87" t="s">
        <v>2856</v>
      </c>
      <c r="AR340" s="79" t="s">
        <v>178</v>
      </c>
      <c r="AS340" s="79">
        <v>0</v>
      </c>
      <c r="AT340" s="79">
        <v>0</v>
      </c>
      <c r="AU340" s="79"/>
      <c r="AV340" s="79"/>
      <c r="AW340" s="79"/>
      <c r="AX340" s="79"/>
      <c r="AY340" s="79"/>
      <c r="AZ340" s="79"/>
      <c r="BA340" s="79"/>
      <c r="BB340" s="79"/>
      <c r="BC340" s="78" t="str">
        <f>REPLACE(INDEX(GroupVertices[Group],MATCH(Edges[[#This Row],[Vertex 1]],GroupVertices[Vertex],0)),1,1,"")</f>
        <v>4</v>
      </c>
      <c r="BD340" s="78" t="str">
        <f>REPLACE(INDEX(GroupVertices[Group],MATCH(Edges[[#This Row],[Vertex 2]],GroupVertices[Vertex],0)),1,1,"")</f>
        <v>4</v>
      </c>
    </row>
    <row r="341" spans="1:56" ht="15">
      <c r="A341" s="64" t="s">
        <v>426</v>
      </c>
      <c r="B341" s="64" t="s">
        <v>426</v>
      </c>
      <c r="C341" s="65"/>
      <c r="D341" s="66"/>
      <c r="E341" s="67"/>
      <c r="F341" s="68"/>
      <c r="G341" s="65"/>
      <c r="H341" s="69"/>
      <c r="I341" s="70"/>
      <c r="J341" s="70"/>
      <c r="K341" s="34" t="s">
        <v>65</v>
      </c>
      <c r="L341" s="77">
        <v>341</v>
      </c>
      <c r="M341" s="77"/>
      <c r="N341" s="72"/>
      <c r="O341" s="79" t="s">
        <v>178</v>
      </c>
      <c r="P341" s="81">
        <v>43660.97994212963</v>
      </c>
      <c r="Q341" s="79" t="s">
        <v>826</v>
      </c>
      <c r="R341" s="79"/>
      <c r="S341" s="79"/>
      <c r="T341" s="79" t="s">
        <v>1048</v>
      </c>
      <c r="U341" s="79"/>
      <c r="V341" s="82" t="s">
        <v>1347</v>
      </c>
      <c r="W341" s="81">
        <v>43660.97994212963</v>
      </c>
      <c r="X341" s="85">
        <v>43660</v>
      </c>
      <c r="Y341" s="87" t="s">
        <v>1723</v>
      </c>
      <c r="Z341" s="82" t="s">
        <v>2241</v>
      </c>
      <c r="AA341" s="79"/>
      <c r="AB341" s="79"/>
      <c r="AC341" s="87" t="s">
        <v>2759</v>
      </c>
      <c r="AD341" s="79"/>
      <c r="AE341" s="79" t="b">
        <v>0</v>
      </c>
      <c r="AF341" s="79">
        <v>0</v>
      </c>
      <c r="AG341" s="87" t="s">
        <v>2991</v>
      </c>
      <c r="AH341" s="79" t="b">
        <v>0</v>
      </c>
      <c r="AI341" s="79" t="s">
        <v>3019</v>
      </c>
      <c r="AJ341" s="79"/>
      <c r="AK341" s="87" t="s">
        <v>2991</v>
      </c>
      <c r="AL341" s="79" t="b">
        <v>0</v>
      </c>
      <c r="AM341" s="79">
        <v>0</v>
      </c>
      <c r="AN341" s="87" t="s">
        <v>2991</v>
      </c>
      <c r="AO341" s="79" t="s">
        <v>3036</v>
      </c>
      <c r="AP341" s="79" t="b">
        <v>0</v>
      </c>
      <c r="AQ341" s="87" t="s">
        <v>2759</v>
      </c>
      <c r="AR341" s="79" t="s">
        <v>178</v>
      </c>
      <c r="AS341" s="79">
        <v>0</v>
      </c>
      <c r="AT341" s="79">
        <v>0</v>
      </c>
      <c r="AU341" s="79"/>
      <c r="AV341" s="79"/>
      <c r="AW341" s="79"/>
      <c r="AX341" s="79"/>
      <c r="AY341" s="79"/>
      <c r="AZ341" s="79"/>
      <c r="BA341" s="79"/>
      <c r="BB341" s="79"/>
      <c r="BC341" s="78" t="str">
        <f>REPLACE(INDEX(GroupVertices[Group],MATCH(Edges[[#This Row],[Vertex 1]],GroupVertices[Vertex],0)),1,1,"")</f>
        <v>146</v>
      </c>
      <c r="BD341" s="78" t="str">
        <f>REPLACE(INDEX(GroupVertices[Group],MATCH(Edges[[#This Row],[Vertex 2]],GroupVertices[Vertex],0)),1,1,"")</f>
        <v>146</v>
      </c>
    </row>
    <row r="342" spans="1:56" ht="15">
      <c r="A342" s="64" t="s">
        <v>426</v>
      </c>
      <c r="B342" s="64" t="s">
        <v>426</v>
      </c>
      <c r="C342" s="65"/>
      <c r="D342" s="66"/>
      <c r="E342" s="67"/>
      <c r="F342" s="68"/>
      <c r="G342" s="65"/>
      <c r="H342" s="69"/>
      <c r="I342" s="70"/>
      <c r="J342" s="70"/>
      <c r="K342" s="34" t="s">
        <v>65</v>
      </c>
      <c r="L342" s="77">
        <v>342</v>
      </c>
      <c r="M342" s="77"/>
      <c r="N342" s="72"/>
      <c r="O342" s="79" t="s">
        <v>178</v>
      </c>
      <c r="P342" s="81">
        <v>43660.98300925926</v>
      </c>
      <c r="Q342" s="79" t="s">
        <v>827</v>
      </c>
      <c r="R342" s="79"/>
      <c r="S342" s="79"/>
      <c r="T342" s="79" t="s">
        <v>1048</v>
      </c>
      <c r="U342" s="79"/>
      <c r="V342" s="82" t="s">
        <v>1347</v>
      </c>
      <c r="W342" s="81">
        <v>43660.98300925926</v>
      </c>
      <c r="X342" s="85">
        <v>43660</v>
      </c>
      <c r="Y342" s="87" t="s">
        <v>1724</v>
      </c>
      <c r="Z342" s="82" t="s">
        <v>2242</v>
      </c>
      <c r="AA342" s="79"/>
      <c r="AB342" s="79"/>
      <c r="AC342" s="87" t="s">
        <v>2760</v>
      </c>
      <c r="AD342" s="79"/>
      <c r="AE342" s="79" t="b">
        <v>0</v>
      </c>
      <c r="AF342" s="79">
        <v>0</v>
      </c>
      <c r="AG342" s="87" t="s">
        <v>2991</v>
      </c>
      <c r="AH342" s="79" t="b">
        <v>0</v>
      </c>
      <c r="AI342" s="79" t="s">
        <v>3019</v>
      </c>
      <c r="AJ342" s="79"/>
      <c r="AK342" s="87" t="s">
        <v>2991</v>
      </c>
      <c r="AL342" s="79" t="b">
        <v>0</v>
      </c>
      <c r="AM342" s="79">
        <v>0</v>
      </c>
      <c r="AN342" s="87" t="s">
        <v>2991</v>
      </c>
      <c r="AO342" s="79" t="s">
        <v>3036</v>
      </c>
      <c r="AP342" s="79" t="b">
        <v>0</v>
      </c>
      <c r="AQ342" s="87" t="s">
        <v>2760</v>
      </c>
      <c r="AR342" s="79" t="s">
        <v>178</v>
      </c>
      <c r="AS342" s="79">
        <v>0</v>
      </c>
      <c r="AT342" s="79">
        <v>0</v>
      </c>
      <c r="AU342" s="79"/>
      <c r="AV342" s="79"/>
      <c r="AW342" s="79"/>
      <c r="AX342" s="79"/>
      <c r="AY342" s="79"/>
      <c r="AZ342" s="79"/>
      <c r="BA342" s="79"/>
      <c r="BB342" s="79"/>
      <c r="BC342" s="78" t="str">
        <f>REPLACE(INDEX(GroupVertices[Group],MATCH(Edges[[#This Row],[Vertex 1]],GroupVertices[Vertex],0)),1,1,"")</f>
        <v>146</v>
      </c>
      <c r="BD342" s="78" t="str">
        <f>REPLACE(INDEX(GroupVertices[Group],MATCH(Edges[[#This Row],[Vertex 2]],GroupVertices[Vertex],0)),1,1,"")</f>
        <v>146</v>
      </c>
    </row>
    <row r="343" spans="1:56" ht="15">
      <c r="A343" s="64" t="s">
        <v>427</v>
      </c>
      <c r="B343" s="64" t="s">
        <v>459</v>
      </c>
      <c r="C343" s="65"/>
      <c r="D343" s="66"/>
      <c r="E343" s="67"/>
      <c r="F343" s="68"/>
      <c r="G343" s="65"/>
      <c r="H343" s="69"/>
      <c r="I343" s="70"/>
      <c r="J343" s="70"/>
      <c r="K343" s="34" t="s">
        <v>65</v>
      </c>
      <c r="L343" s="77">
        <v>343</v>
      </c>
      <c r="M343" s="77"/>
      <c r="N343" s="72"/>
      <c r="O343" s="79" t="s">
        <v>561</v>
      </c>
      <c r="P343" s="81">
        <v>43660.98483796296</v>
      </c>
      <c r="Q343" s="79" t="s">
        <v>828</v>
      </c>
      <c r="R343" s="79"/>
      <c r="S343" s="79"/>
      <c r="T343" s="79" t="s">
        <v>1048</v>
      </c>
      <c r="U343" s="79"/>
      <c r="V343" s="82" t="s">
        <v>1348</v>
      </c>
      <c r="W343" s="81">
        <v>43660.98483796296</v>
      </c>
      <c r="X343" s="85">
        <v>43660</v>
      </c>
      <c r="Y343" s="87" t="s">
        <v>1725</v>
      </c>
      <c r="Z343" s="82" t="s">
        <v>2243</v>
      </c>
      <c r="AA343" s="79"/>
      <c r="AB343" s="79"/>
      <c r="AC343" s="87" t="s">
        <v>2761</v>
      </c>
      <c r="AD343" s="79"/>
      <c r="AE343" s="79" t="b">
        <v>0</v>
      </c>
      <c r="AF343" s="79">
        <v>2</v>
      </c>
      <c r="AG343" s="87" t="s">
        <v>2991</v>
      </c>
      <c r="AH343" s="79" t="b">
        <v>0</v>
      </c>
      <c r="AI343" s="79" t="s">
        <v>3019</v>
      </c>
      <c r="AJ343" s="79"/>
      <c r="AK343" s="87" t="s">
        <v>2991</v>
      </c>
      <c r="AL343" s="79" t="b">
        <v>0</v>
      </c>
      <c r="AM343" s="79">
        <v>0</v>
      </c>
      <c r="AN343" s="87" t="s">
        <v>2991</v>
      </c>
      <c r="AO343" s="79" t="s">
        <v>3036</v>
      </c>
      <c r="AP343" s="79" t="b">
        <v>0</v>
      </c>
      <c r="AQ343" s="87" t="s">
        <v>2761</v>
      </c>
      <c r="AR343" s="79" t="s">
        <v>178</v>
      </c>
      <c r="AS343" s="79">
        <v>0</v>
      </c>
      <c r="AT343" s="79">
        <v>0</v>
      </c>
      <c r="AU343" s="79"/>
      <c r="AV343" s="79"/>
      <c r="AW343" s="79"/>
      <c r="AX343" s="79"/>
      <c r="AY343" s="79"/>
      <c r="AZ343" s="79"/>
      <c r="BA343" s="79"/>
      <c r="BB343" s="79"/>
      <c r="BC343" s="78" t="str">
        <f>REPLACE(INDEX(GroupVertices[Group],MATCH(Edges[[#This Row],[Vertex 1]],GroupVertices[Vertex],0)),1,1,"")</f>
        <v>2</v>
      </c>
      <c r="BD343" s="78" t="str">
        <f>REPLACE(INDEX(GroupVertices[Group],MATCH(Edges[[#This Row],[Vertex 2]],GroupVertices[Vertex],0)),1,1,"")</f>
        <v>2</v>
      </c>
    </row>
    <row r="344" spans="1:56" ht="15">
      <c r="A344" s="64" t="s">
        <v>427</v>
      </c>
      <c r="B344" s="64" t="s">
        <v>519</v>
      </c>
      <c r="C344" s="65"/>
      <c r="D344" s="66"/>
      <c r="E344" s="67"/>
      <c r="F344" s="68"/>
      <c r="G344" s="65"/>
      <c r="H344" s="69"/>
      <c r="I344" s="70"/>
      <c r="J344" s="70"/>
      <c r="K344" s="34" t="s">
        <v>65</v>
      </c>
      <c r="L344" s="77">
        <v>344</v>
      </c>
      <c r="M344" s="77"/>
      <c r="N344" s="72"/>
      <c r="O344" s="79" t="s">
        <v>561</v>
      </c>
      <c r="P344" s="81">
        <v>43660.98483796296</v>
      </c>
      <c r="Q344" s="79" t="s">
        <v>828</v>
      </c>
      <c r="R344" s="79"/>
      <c r="S344" s="79"/>
      <c r="T344" s="79" t="s">
        <v>1048</v>
      </c>
      <c r="U344" s="79"/>
      <c r="V344" s="82" t="s">
        <v>1348</v>
      </c>
      <c r="W344" s="81">
        <v>43660.98483796296</v>
      </c>
      <c r="X344" s="85">
        <v>43660</v>
      </c>
      <c r="Y344" s="87" t="s">
        <v>1725</v>
      </c>
      <c r="Z344" s="82" t="s">
        <v>2243</v>
      </c>
      <c r="AA344" s="79"/>
      <c r="AB344" s="79"/>
      <c r="AC344" s="87" t="s">
        <v>2761</v>
      </c>
      <c r="AD344" s="79"/>
      <c r="AE344" s="79" t="b">
        <v>0</v>
      </c>
      <c r="AF344" s="79">
        <v>2</v>
      </c>
      <c r="AG344" s="87" t="s">
        <v>2991</v>
      </c>
      <c r="AH344" s="79" t="b">
        <v>0</v>
      </c>
      <c r="AI344" s="79" t="s">
        <v>3019</v>
      </c>
      <c r="AJ344" s="79"/>
      <c r="AK344" s="87" t="s">
        <v>2991</v>
      </c>
      <c r="AL344" s="79" t="b">
        <v>0</v>
      </c>
      <c r="AM344" s="79">
        <v>0</v>
      </c>
      <c r="AN344" s="87" t="s">
        <v>2991</v>
      </c>
      <c r="AO344" s="79" t="s">
        <v>3036</v>
      </c>
      <c r="AP344" s="79" t="b">
        <v>0</v>
      </c>
      <c r="AQ344" s="87" t="s">
        <v>2761</v>
      </c>
      <c r="AR344" s="79" t="s">
        <v>178</v>
      </c>
      <c r="AS344" s="79">
        <v>0</v>
      </c>
      <c r="AT344" s="79">
        <v>0</v>
      </c>
      <c r="AU344" s="79"/>
      <c r="AV344" s="79"/>
      <c r="AW344" s="79"/>
      <c r="AX344" s="79"/>
      <c r="AY344" s="79"/>
      <c r="AZ344" s="79"/>
      <c r="BA344" s="79"/>
      <c r="BB344" s="79"/>
      <c r="BC344" s="78" t="str">
        <f>REPLACE(INDEX(GroupVertices[Group],MATCH(Edges[[#This Row],[Vertex 1]],GroupVertices[Vertex],0)),1,1,"")</f>
        <v>2</v>
      </c>
      <c r="BD344" s="78" t="str">
        <f>REPLACE(INDEX(GroupVertices[Group],MATCH(Edges[[#This Row],[Vertex 2]],GroupVertices[Vertex],0)),1,1,"")</f>
        <v>2</v>
      </c>
    </row>
    <row r="345" spans="1:56" ht="15">
      <c r="A345" s="64" t="s">
        <v>428</v>
      </c>
      <c r="B345" s="64" t="s">
        <v>428</v>
      </c>
      <c r="C345" s="65"/>
      <c r="D345" s="66"/>
      <c r="E345" s="67"/>
      <c r="F345" s="68"/>
      <c r="G345" s="65"/>
      <c r="H345" s="69"/>
      <c r="I345" s="70"/>
      <c r="J345" s="70"/>
      <c r="K345" s="34" t="s">
        <v>65</v>
      </c>
      <c r="L345" s="77">
        <v>345</v>
      </c>
      <c r="M345" s="77"/>
      <c r="N345" s="72"/>
      <c r="O345" s="79" t="s">
        <v>178</v>
      </c>
      <c r="P345" s="81">
        <v>43660.99847222222</v>
      </c>
      <c r="Q345" s="79" t="s">
        <v>829</v>
      </c>
      <c r="R345" s="79"/>
      <c r="S345" s="79"/>
      <c r="T345" s="79" t="s">
        <v>1097</v>
      </c>
      <c r="U345" s="79"/>
      <c r="V345" s="82" t="s">
        <v>1349</v>
      </c>
      <c r="W345" s="81">
        <v>43660.99847222222</v>
      </c>
      <c r="X345" s="85">
        <v>43660</v>
      </c>
      <c r="Y345" s="87" t="s">
        <v>1726</v>
      </c>
      <c r="Z345" s="82" t="s">
        <v>2244</v>
      </c>
      <c r="AA345" s="79"/>
      <c r="AB345" s="79"/>
      <c r="AC345" s="87" t="s">
        <v>2762</v>
      </c>
      <c r="AD345" s="79"/>
      <c r="AE345" s="79" t="b">
        <v>0</v>
      </c>
      <c r="AF345" s="79">
        <v>0</v>
      </c>
      <c r="AG345" s="87" t="s">
        <v>2991</v>
      </c>
      <c r="AH345" s="79" t="b">
        <v>0</v>
      </c>
      <c r="AI345" s="79" t="s">
        <v>3020</v>
      </c>
      <c r="AJ345" s="79"/>
      <c r="AK345" s="87" t="s">
        <v>2991</v>
      </c>
      <c r="AL345" s="79" t="b">
        <v>0</v>
      </c>
      <c r="AM345" s="79">
        <v>0</v>
      </c>
      <c r="AN345" s="87" t="s">
        <v>2991</v>
      </c>
      <c r="AO345" s="79" t="s">
        <v>3037</v>
      </c>
      <c r="AP345" s="79" t="b">
        <v>0</v>
      </c>
      <c r="AQ345" s="87" t="s">
        <v>2762</v>
      </c>
      <c r="AR345" s="79" t="s">
        <v>178</v>
      </c>
      <c r="AS345" s="79">
        <v>0</v>
      </c>
      <c r="AT345" s="79">
        <v>0</v>
      </c>
      <c r="AU345" s="79"/>
      <c r="AV345" s="79"/>
      <c r="AW345" s="79"/>
      <c r="AX345" s="79"/>
      <c r="AY345" s="79"/>
      <c r="AZ345" s="79"/>
      <c r="BA345" s="79"/>
      <c r="BB345" s="79"/>
      <c r="BC345" s="78" t="str">
        <f>REPLACE(INDEX(GroupVertices[Group],MATCH(Edges[[#This Row],[Vertex 1]],GroupVertices[Vertex],0)),1,1,"")</f>
        <v>147</v>
      </c>
      <c r="BD345" s="78" t="str">
        <f>REPLACE(INDEX(GroupVertices[Group],MATCH(Edges[[#This Row],[Vertex 2]],GroupVertices[Vertex],0)),1,1,"")</f>
        <v>147</v>
      </c>
    </row>
    <row r="346" spans="1:56" ht="15">
      <c r="A346" s="64" t="s">
        <v>429</v>
      </c>
      <c r="B346" s="64" t="s">
        <v>429</v>
      </c>
      <c r="C346" s="65"/>
      <c r="D346" s="66"/>
      <c r="E346" s="67"/>
      <c r="F346" s="68"/>
      <c r="G346" s="65"/>
      <c r="H346" s="69"/>
      <c r="I346" s="70"/>
      <c r="J346" s="70"/>
      <c r="K346" s="34" t="s">
        <v>65</v>
      </c>
      <c r="L346" s="77">
        <v>346</v>
      </c>
      <c r="M346" s="77"/>
      <c r="N346" s="72"/>
      <c r="O346" s="79" t="s">
        <v>178</v>
      </c>
      <c r="P346" s="81">
        <v>43661.01541666667</v>
      </c>
      <c r="Q346" s="79" t="s">
        <v>830</v>
      </c>
      <c r="R346" s="79"/>
      <c r="S346" s="79"/>
      <c r="T346" s="79" t="s">
        <v>1048</v>
      </c>
      <c r="U346" s="79"/>
      <c r="V346" s="82" t="s">
        <v>1350</v>
      </c>
      <c r="W346" s="81">
        <v>43661.01541666667</v>
      </c>
      <c r="X346" s="85">
        <v>43661</v>
      </c>
      <c r="Y346" s="87" t="s">
        <v>1727</v>
      </c>
      <c r="Z346" s="82" t="s">
        <v>2245</v>
      </c>
      <c r="AA346" s="79"/>
      <c r="AB346" s="79"/>
      <c r="AC346" s="87" t="s">
        <v>2763</v>
      </c>
      <c r="AD346" s="79"/>
      <c r="AE346" s="79" t="b">
        <v>0</v>
      </c>
      <c r="AF346" s="79">
        <v>1</v>
      </c>
      <c r="AG346" s="87" t="s">
        <v>2991</v>
      </c>
      <c r="AH346" s="79" t="b">
        <v>0</v>
      </c>
      <c r="AI346" s="79" t="s">
        <v>3019</v>
      </c>
      <c r="AJ346" s="79"/>
      <c r="AK346" s="87" t="s">
        <v>2991</v>
      </c>
      <c r="AL346" s="79" t="b">
        <v>0</v>
      </c>
      <c r="AM346" s="79">
        <v>0</v>
      </c>
      <c r="AN346" s="87" t="s">
        <v>2991</v>
      </c>
      <c r="AO346" s="79" t="s">
        <v>3036</v>
      </c>
      <c r="AP346" s="79" t="b">
        <v>0</v>
      </c>
      <c r="AQ346" s="87" t="s">
        <v>2763</v>
      </c>
      <c r="AR346" s="79" t="s">
        <v>178</v>
      </c>
      <c r="AS346" s="79">
        <v>0</v>
      </c>
      <c r="AT346" s="79">
        <v>0</v>
      </c>
      <c r="AU346" s="79"/>
      <c r="AV346" s="79"/>
      <c r="AW346" s="79"/>
      <c r="AX346" s="79"/>
      <c r="AY346" s="79"/>
      <c r="AZ346" s="79"/>
      <c r="BA346" s="79"/>
      <c r="BB346" s="79"/>
      <c r="BC346" s="78" t="str">
        <f>REPLACE(INDEX(GroupVertices[Group],MATCH(Edges[[#This Row],[Vertex 1]],GroupVertices[Vertex],0)),1,1,"")</f>
        <v>148</v>
      </c>
      <c r="BD346" s="78" t="str">
        <f>REPLACE(INDEX(GroupVertices[Group],MATCH(Edges[[#This Row],[Vertex 2]],GroupVertices[Vertex],0)),1,1,"")</f>
        <v>148</v>
      </c>
    </row>
    <row r="347" spans="1:56" ht="15">
      <c r="A347" s="64" t="s">
        <v>430</v>
      </c>
      <c r="B347" s="64" t="s">
        <v>522</v>
      </c>
      <c r="C347" s="65"/>
      <c r="D347" s="66"/>
      <c r="E347" s="67"/>
      <c r="F347" s="68"/>
      <c r="G347" s="65"/>
      <c r="H347" s="69"/>
      <c r="I347" s="70"/>
      <c r="J347" s="70"/>
      <c r="K347" s="34" t="s">
        <v>65</v>
      </c>
      <c r="L347" s="77">
        <v>347</v>
      </c>
      <c r="M347" s="77"/>
      <c r="N347" s="72"/>
      <c r="O347" s="79" t="s">
        <v>560</v>
      </c>
      <c r="P347" s="81">
        <v>43661.020844907405</v>
      </c>
      <c r="Q347" s="79" t="s">
        <v>831</v>
      </c>
      <c r="R347" s="79"/>
      <c r="S347" s="79"/>
      <c r="T347" s="79" t="s">
        <v>1098</v>
      </c>
      <c r="U347" s="79"/>
      <c r="V347" s="82" t="s">
        <v>1351</v>
      </c>
      <c r="W347" s="81">
        <v>43661.020844907405</v>
      </c>
      <c r="X347" s="85">
        <v>43661</v>
      </c>
      <c r="Y347" s="87" t="s">
        <v>1728</v>
      </c>
      <c r="Z347" s="82" t="s">
        <v>2246</v>
      </c>
      <c r="AA347" s="79"/>
      <c r="AB347" s="79"/>
      <c r="AC347" s="87" t="s">
        <v>2764</v>
      </c>
      <c r="AD347" s="79"/>
      <c r="AE347" s="79" t="b">
        <v>0</v>
      </c>
      <c r="AF347" s="79">
        <v>2</v>
      </c>
      <c r="AG347" s="87" t="s">
        <v>2997</v>
      </c>
      <c r="AH347" s="79" t="b">
        <v>0</v>
      </c>
      <c r="AI347" s="79" t="s">
        <v>3019</v>
      </c>
      <c r="AJ347" s="79"/>
      <c r="AK347" s="87" t="s">
        <v>2991</v>
      </c>
      <c r="AL347" s="79" t="b">
        <v>0</v>
      </c>
      <c r="AM347" s="79">
        <v>0</v>
      </c>
      <c r="AN347" s="87" t="s">
        <v>2991</v>
      </c>
      <c r="AO347" s="79" t="s">
        <v>3036</v>
      </c>
      <c r="AP347" s="79" t="b">
        <v>0</v>
      </c>
      <c r="AQ347" s="87" t="s">
        <v>2764</v>
      </c>
      <c r="AR347" s="79" t="s">
        <v>178</v>
      </c>
      <c r="AS347" s="79">
        <v>0</v>
      </c>
      <c r="AT347" s="79">
        <v>0</v>
      </c>
      <c r="AU347" s="79"/>
      <c r="AV347" s="79"/>
      <c r="AW347" s="79"/>
      <c r="AX347" s="79"/>
      <c r="AY347" s="79"/>
      <c r="AZ347" s="79"/>
      <c r="BA347" s="79"/>
      <c r="BB347" s="79"/>
      <c r="BC347" s="78" t="str">
        <f>REPLACE(INDEX(GroupVertices[Group],MATCH(Edges[[#This Row],[Vertex 1]],GroupVertices[Vertex],0)),1,1,"")</f>
        <v>1</v>
      </c>
      <c r="BD347" s="78" t="str">
        <f>REPLACE(INDEX(GroupVertices[Group],MATCH(Edges[[#This Row],[Vertex 2]],GroupVertices[Vertex],0)),1,1,"")</f>
        <v>1</v>
      </c>
    </row>
    <row r="348" spans="1:56" ht="15">
      <c r="A348" s="64" t="s">
        <v>431</v>
      </c>
      <c r="B348" s="64" t="s">
        <v>431</v>
      </c>
      <c r="C348" s="65"/>
      <c r="D348" s="66"/>
      <c r="E348" s="67"/>
      <c r="F348" s="68"/>
      <c r="G348" s="65"/>
      <c r="H348" s="69"/>
      <c r="I348" s="70"/>
      <c r="J348" s="70"/>
      <c r="K348" s="34" t="s">
        <v>65</v>
      </c>
      <c r="L348" s="77">
        <v>348</v>
      </c>
      <c r="M348" s="77"/>
      <c r="N348" s="72"/>
      <c r="O348" s="79" t="s">
        <v>178</v>
      </c>
      <c r="P348" s="81">
        <v>43661.01813657407</v>
      </c>
      <c r="Q348" s="79" t="s">
        <v>832</v>
      </c>
      <c r="R348" s="79"/>
      <c r="S348" s="79"/>
      <c r="T348" s="79" t="s">
        <v>1048</v>
      </c>
      <c r="U348" s="79"/>
      <c r="V348" s="82" t="s">
        <v>1352</v>
      </c>
      <c r="W348" s="81">
        <v>43661.01813657407</v>
      </c>
      <c r="X348" s="85">
        <v>43661</v>
      </c>
      <c r="Y348" s="87" t="s">
        <v>1729</v>
      </c>
      <c r="Z348" s="82" t="s">
        <v>2247</v>
      </c>
      <c r="AA348" s="79"/>
      <c r="AB348" s="79"/>
      <c r="AC348" s="87" t="s">
        <v>2765</v>
      </c>
      <c r="AD348" s="79"/>
      <c r="AE348" s="79" t="b">
        <v>0</v>
      </c>
      <c r="AF348" s="79">
        <v>0</v>
      </c>
      <c r="AG348" s="87" t="s">
        <v>2991</v>
      </c>
      <c r="AH348" s="79" t="b">
        <v>0</v>
      </c>
      <c r="AI348" s="79" t="s">
        <v>3019</v>
      </c>
      <c r="AJ348" s="79"/>
      <c r="AK348" s="87" t="s">
        <v>2991</v>
      </c>
      <c r="AL348" s="79" t="b">
        <v>0</v>
      </c>
      <c r="AM348" s="79">
        <v>0</v>
      </c>
      <c r="AN348" s="87" t="s">
        <v>2991</v>
      </c>
      <c r="AO348" s="79" t="s">
        <v>3036</v>
      </c>
      <c r="AP348" s="79" t="b">
        <v>0</v>
      </c>
      <c r="AQ348" s="87" t="s">
        <v>2765</v>
      </c>
      <c r="AR348" s="79" t="s">
        <v>178</v>
      </c>
      <c r="AS348" s="79">
        <v>0</v>
      </c>
      <c r="AT348" s="79">
        <v>0</v>
      </c>
      <c r="AU348" s="79" t="s">
        <v>3062</v>
      </c>
      <c r="AV348" s="79" t="s">
        <v>3069</v>
      </c>
      <c r="AW348" s="79" t="s">
        <v>3074</v>
      </c>
      <c r="AX348" s="79" t="s">
        <v>3091</v>
      </c>
      <c r="AY348" s="79" t="s">
        <v>3110</v>
      </c>
      <c r="AZ348" s="79" t="s">
        <v>3129</v>
      </c>
      <c r="BA348" s="79" t="s">
        <v>3136</v>
      </c>
      <c r="BB348" s="82" t="s">
        <v>3150</v>
      </c>
      <c r="BC348" s="78" t="str">
        <f>REPLACE(INDEX(GroupVertices[Group],MATCH(Edges[[#This Row],[Vertex 1]],GroupVertices[Vertex],0)),1,1,"")</f>
        <v>4</v>
      </c>
      <c r="BD348" s="78" t="str">
        <f>REPLACE(INDEX(GroupVertices[Group],MATCH(Edges[[#This Row],[Vertex 2]],GroupVertices[Vertex],0)),1,1,"")</f>
        <v>4</v>
      </c>
    </row>
    <row r="349" spans="1:56" ht="15">
      <c r="A349" s="64" t="s">
        <v>431</v>
      </c>
      <c r="B349" s="64" t="s">
        <v>461</v>
      </c>
      <c r="C349" s="65"/>
      <c r="D349" s="66"/>
      <c r="E349" s="67"/>
      <c r="F349" s="68"/>
      <c r="G349" s="65"/>
      <c r="H349" s="69"/>
      <c r="I349" s="70"/>
      <c r="J349" s="70"/>
      <c r="K349" s="34" t="s">
        <v>65</v>
      </c>
      <c r="L349" s="77">
        <v>349</v>
      </c>
      <c r="M349" s="77"/>
      <c r="N349" s="72"/>
      <c r="O349" s="79" t="s">
        <v>562</v>
      </c>
      <c r="P349" s="81">
        <v>43661.02224537037</v>
      </c>
      <c r="Q349" s="79" t="s">
        <v>663</v>
      </c>
      <c r="R349" s="79"/>
      <c r="S349" s="79"/>
      <c r="T349" s="79" t="s">
        <v>1048</v>
      </c>
      <c r="U349" s="79"/>
      <c r="V349" s="82" t="s">
        <v>1352</v>
      </c>
      <c r="W349" s="81">
        <v>43661.02224537037</v>
      </c>
      <c r="X349" s="85">
        <v>43661</v>
      </c>
      <c r="Y349" s="87" t="s">
        <v>1730</v>
      </c>
      <c r="Z349" s="82" t="s">
        <v>2248</v>
      </c>
      <c r="AA349" s="79"/>
      <c r="AB349" s="79"/>
      <c r="AC349" s="87" t="s">
        <v>2766</v>
      </c>
      <c r="AD349" s="79"/>
      <c r="AE349" s="79" t="b">
        <v>0</v>
      </c>
      <c r="AF349" s="79">
        <v>0</v>
      </c>
      <c r="AG349" s="87" t="s">
        <v>2991</v>
      </c>
      <c r="AH349" s="79" t="b">
        <v>0</v>
      </c>
      <c r="AI349" s="79" t="s">
        <v>3019</v>
      </c>
      <c r="AJ349" s="79"/>
      <c r="AK349" s="87" t="s">
        <v>2991</v>
      </c>
      <c r="AL349" s="79" t="b">
        <v>0</v>
      </c>
      <c r="AM349" s="79">
        <v>30</v>
      </c>
      <c r="AN349" s="87" t="s">
        <v>2856</v>
      </c>
      <c r="AO349" s="79" t="s">
        <v>3036</v>
      </c>
      <c r="AP349" s="79" t="b">
        <v>0</v>
      </c>
      <c r="AQ349" s="87" t="s">
        <v>2856</v>
      </c>
      <c r="AR349" s="79" t="s">
        <v>178</v>
      </c>
      <c r="AS349" s="79">
        <v>0</v>
      </c>
      <c r="AT349" s="79">
        <v>0</v>
      </c>
      <c r="AU349" s="79"/>
      <c r="AV349" s="79"/>
      <c r="AW349" s="79"/>
      <c r="AX349" s="79"/>
      <c r="AY349" s="79"/>
      <c r="AZ349" s="79"/>
      <c r="BA349" s="79"/>
      <c r="BB349" s="79"/>
      <c r="BC349" s="78" t="str">
        <f>REPLACE(INDEX(GroupVertices[Group],MATCH(Edges[[#This Row],[Vertex 1]],GroupVertices[Vertex],0)),1,1,"")</f>
        <v>4</v>
      </c>
      <c r="BD349" s="78" t="str">
        <f>REPLACE(INDEX(GroupVertices[Group],MATCH(Edges[[#This Row],[Vertex 2]],GroupVertices[Vertex],0)),1,1,"")</f>
        <v>4</v>
      </c>
    </row>
    <row r="350" spans="1:56" ht="15">
      <c r="A350" s="64" t="s">
        <v>432</v>
      </c>
      <c r="B350" s="64" t="s">
        <v>461</v>
      </c>
      <c r="C350" s="65"/>
      <c r="D350" s="66"/>
      <c r="E350" s="67"/>
      <c r="F350" s="68"/>
      <c r="G350" s="65"/>
      <c r="H350" s="69"/>
      <c r="I350" s="70"/>
      <c r="J350" s="70"/>
      <c r="K350" s="34" t="s">
        <v>65</v>
      </c>
      <c r="L350" s="77">
        <v>350</v>
      </c>
      <c r="M350" s="77"/>
      <c r="N350" s="72"/>
      <c r="O350" s="79" t="s">
        <v>562</v>
      </c>
      <c r="P350" s="81">
        <v>43661.0225462963</v>
      </c>
      <c r="Q350" s="79" t="s">
        <v>663</v>
      </c>
      <c r="R350" s="79"/>
      <c r="S350" s="79"/>
      <c r="T350" s="79" t="s">
        <v>1048</v>
      </c>
      <c r="U350" s="79"/>
      <c r="V350" s="82" t="s">
        <v>1353</v>
      </c>
      <c r="W350" s="81">
        <v>43661.0225462963</v>
      </c>
      <c r="X350" s="85">
        <v>43661</v>
      </c>
      <c r="Y350" s="87" t="s">
        <v>1731</v>
      </c>
      <c r="Z350" s="82" t="s">
        <v>2249</v>
      </c>
      <c r="AA350" s="79"/>
      <c r="AB350" s="79"/>
      <c r="AC350" s="87" t="s">
        <v>2767</v>
      </c>
      <c r="AD350" s="79"/>
      <c r="AE350" s="79" t="b">
        <v>0</v>
      </c>
      <c r="AF350" s="79">
        <v>0</v>
      </c>
      <c r="AG350" s="87" t="s">
        <v>2991</v>
      </c>
      <c r="AH350" s="79" t="b">
        <v>0</v>
      </c>
      <c r="AI350" s="79" t="s">
        <v>3019</v>
      </c>
      <c r="AJ350" s="79"/>
      <c r="AK350" s="87" t="s">
        <v>2991</v>
      </c>
      <c r="AL350" s="79" t="b">
        <v>0</v>
      </c>
      <c r="AM350" s="79">
        <v>30</v>
      </c>
      <c r="AN350" s="87" t="s">
        <v>2856</v>
      </c>
      <c r="AO350" s="79" t="s">
        <v>3036</v>
      </c>
      <c r="AP350" s="79" t="b">
        <v>0</v>
      </c>
      <c r="AQ350" s="87" t="s">
        <v>2856</v>
      </c>
      <c r="AR350" s="79" t="s">
        <v>178</v>
      </c>
      <c r="AS350" s="79">
        <v>0</v>
      </c>
      <c r="AT350" s="79">
        <v>0</v>
      </c>
      <c r="AU350" s="79"/>
      <c r="AV350" s="79"/>
      <c r="AW350" s="79"/>
      <c r="AX350" s="79"/>
      <c r="AY350" s="79"/>
      <c r="AZ350" s="79"/>
      <c r="BA350" s="79"/>
      <c r="BB350" s="79"/>
      <c r="BC350" s="78" t="str">
        <f>REPLACE(INDEX(GroupVertices[Group],MATCH(Edges[[#This Row],[Vertex 1]],GroupVertices[Vertex],0)),1,1,"")</f>
        <v>4</v>
      </c>
      <c r="BD350" s="78" t="str">
        <f>REPLACE(INDEX(GroupVertices[Group],MATCH(Edges[[#This Row],[Vertex 2]],GroupVertices[Vertex],0)),1,1,"")</f>
        <v>4</v>
      </c>
    </row>
    <row r="351" spans="1:56" ht="15">
      <c r="A351" s="64" t="s">
        <v>433</v>
      </c>
      <c r="B351" s="64" t="s">
        <v>433</v>
      </c>
      <c r="C351" s="65"/>
      <c r="D351" s="66"/>
      <c r="E351" s="67"/>
      <c r="F351" s="68"/>
      <c r="G351" s="65"/>
      <c r="H351" s="69"/>
      <c r="I351" s="70"/>
      <c r="J351" s="70"/>
      <c r="K351" s="34" t="s">
        <v>65</v>
      </c>
      <c r="L351" s="77">
        <v>351</v>
      </c>
      <c r="M351" s="77"/>
      <c r="N351" s="72"/>
      <c r="O351" s="79" t="s">
        <v>178</v>
      </c>
      <c r="P351" s="81">
        <v>43661.02784722222</v>
      </c>
      <c r="Q351" s="79" t="s">
        <v>833</v>
      </c>
      <c r="R351" s="79"/>
      <c r="S351" s="79"/>
      <c r="T351" s="79" t="s">
        <v>1048</v>
      </c>
      <c r="U351" s="79"/>
      <c r="V351" s="82" t="s">
        <v>1354</v>
      </c>
      <c r="W351" s="81">
        <v>43661.02784722222</v>
      </c>
      <c r="X351" s="85">
        <v>43661</v>
      </c>
      <c r="Y351" s="87" t="s">
        <v>1732</v>
      </c>
      <c r="Z351" s="82" t="s">
        <v>2250</v>
      </c>
      <c r="AA351" s="79"/>
      <c r="AB351" s="79"/>
      <c r="AC351" s="87" t="s">
        <v>2768</v>
      </c>
      <c r="AD351" s="79"/>
      <c r="AE351" s="79" t="b">
        <v>0</v>
      </c>
      <c r="AF351" s="79">
        <v>1</v>
      </c>
      <c r="AG351" s="87" t="s">
        <v>2991</v>
      </c>
      <c r="AH351" s="79" t="b">
        <v>0</v>
      </c>
      <c r="AI351" s="79" t="s">
        <v>3019</v>
      </c>
      <c r="AJ351" s="79"/>
      <c r="AK351" s="87" t="s">
        <v>2991</v>
      </c>
      <c r="AL351" s="79" t="b">
        <v>0</v>
      </c>
      <c r="AM351" s="79">
        <v>0</v>
      </c>
      <c r="AN351" s="87" t="s">
        <v>2991</v>
      </c>
      <c r="AO351" s="79" t="s">
        <v>3038</v>
      </c>
      <c r="AP351" s="79" t="b">
        <v>0</v>
      </c>
      <c r="AQ351" s="87" t="s">
        <v>2768</v>
      </c>
      <c r="AR351" s="79" t="s">
        <v>178</v>
      </c>
      <c r="AS351" s="79">
        <v>0</v>
      </c>
      <c r="AT351" s="79">
        <v>0</v>
      </c>
      <c r="AU351" s="79"/>
      <c r="AV351" s="79"/>
      <c r="AW351" s="79"/>
      <c r="AX351" s="79"/>
      <c r="AY351" s="79"/>
      <c r="AZ351" s="79"/>
      <c r="BA351" s="79"/>
      <c r="BB351" s="79"/>
      <c r="BC351" s="78" t="str">
        <f>REPLACE(INDEX(GroupVertices[Group],MATCH(Edges[[#This Row],[Vertex 1]],GroupVertices[Vertex],0)),1,1,"")</f>
        <v>149</v>
      </c>
      <c r="BD351" s="78" t="str">
        <f>REPLACE(INDEX(GroupVertices[Group],MATCH(Edges[[#This Row],[Vertex 2]],GroupVertices[Vertex],0)),1,1,"")</f>
        <v>149</v>
      </c>
    </row>
    <row r="352" spans="1:56" ht="15">
      <c r="A352" s="64" t="s">
        <v>434</v>
      </c>
      <c r="B352" s="64" t="s">
        <v>434</v>
      </c>
      <c r="C352" s="65"/>
      <c r="D352" s="66"/>
      <c r="E352" s="67"/>
      <c r="F352" s="68"/>
      <c r="G352" s="65"/>
      <c r="H352" s="69"/>
      <c r="I352" s="70"/>
      <c r="J352" s="70"/>
      <c r="K352" s="34" t="s">
        <v>65</v>
      </c>
      <c r="L352" s="77">
        <v>352</v>
      </c>
      <c r="M352" s="77"/>
      <c r="N352" s="72"/>
      <c r="O352" s="79" t="s">
        <v>178</v>
      </c>
      <c r="P352" s="81">
        <v>43661.048784722225</v>
      </c>
      <c r="Q352" s="79" t="s">
        <v>834</v>
      </c>
      <c r="R352" s="79"/>
      <c r="S352" s="79"/>
      <c r="T352" s="79" t="s">
        <v>1048</v>
      </c>
      <c r="U352" s="79"/>
      <c r="V352" s="82" t="s">
        <v>1355</v>
      </c>
      <c r="W352" s="81">
        <v>43661.048784722225</v>
      </c>
      <c r="X352" s="85">
        <v>43661</v>
      </c>
      <c r="Y352" s="87" t="s">
        <v>1733</v>
      </c>
      <c r="Z352" s="82" t="s">
        <v>2251</v>
      </c>
      <c r="AA352" s="79"/>
      <c r="AB352" s="79"/>
      <c r="AC352" s="87" t="s">
        <v>2769</v>
      </c>
      <c r="AD352" s="79"/>
      <c r="AE352" s="79" t="b">
        <v>0</v>
      </c>
      <c r="AF352" s="79">
        <v>0</v>
      </c>
      <c r="AG352" s="87" t="s">
        <v>2991</v>
      </c>
      <c r="AH352" s="79" t="b">
        <v>0</v>
      </c>
      <c r="AI352" s="79" t="s">
        <v>3019</v>
      </c>
      <c r="AJ352" s="79"/>
      <c r="AK352" s="87" t="s">
        <v>2991</v>
      </c>
      <c r="AL352" s="79" t="b">
        <v>0</v>
      </c>
      <c r="AM352" s="79">
        <v>0</v>
      </c>
      <c r="AN352" s="87" t="s">
        <v>2991</v>
      </c>
      <c r="AO352" s="79" t="s">
        <v>3036</v>
      </c>
      <c r="AP352" s="79" t="b">
        <v>0</v>
      </c>
      <c r="AQ352" s="87" t="s">
        <v>2769</v>
      </c>
      <c r="AR352" s="79" t="s">
        <v>178</v>
      </c>
      <c r="AS352" s="79">
        <v>0</v>
      </c>
      <c r="AT352" s="79">
        <v>0</v>
      </c>
      <c r="AU352" s="79"/>
      <c r="AV352" s="79"/>
      <c r="AW352" s="79"/>
      <c r="AX352" s="79"/>
      <c r="AY352" s="79"/>
      <c r="AZ352" s="79"/>
      <c r="BA352" s="79"/>
      <c r="BB352" s="79"/>
      <c r="BC352" s="78" t="str">
        <f>REPLACE(INDEX(GroupVertices[Group],MATCH(Edges[[#This Row],[Vertex 1]],GroupVertices[Vertex],0)),1,1,"")</f>
        <v>150</v>
      </c>
      <c r="BD352" s="78" t="str">
        <f>REPLACE(INDEX(GroupVertices[Group],MATCH(Edges[[#This Row],[Vertex 2]],GroupVertices[Vertex],0)),1,1,"")</f>
        <v>150</v>
      </c>
    </row>
    <row r="353" spans="1:56" ht="15">
      <c r="A353" s="64" t="s">
        <v>435</v>
      </c>
      <c r="B353" s="64" t="s">
        <v>435</v>
      </c>
      <c r="C353" s="65"/>
      <c r="D353" s="66"/>
      <c r="E353" s="67"/>
      <c r="F353" s="68"/>
      <c r="G353" s="65"/>
      <c r="H353" s="69"/>
      <c r="I353" s="70"/>
      <c r="J353" s="70"/>
      <c r="K353" s="34" t="s">
        <v>65</v>
      </c>
      <c r="L353" s="77">
        <v>353</v>
      </c>
      <c r="M353" s="77"/>
      <c r="N353" s="72"/>
      <c r="O353" s="79" t="s">
        <v>178</v>
      </c>
      <c r="P353" s="81">
        <v>43661.05252314815</v>
      </c>
      <c r="Q353" s="79" t="s">
        <v>835</v>
      </c>
      <c r="R353" s="79"/>
      <c r="S353" s="79"/>
      <c r="T353" s="79" t="s">
        <v>1066</v>
      </c>
      <c r="U353" s="79"/>
      <c r="V353" s="82" t="s">
        <v>1356</v>
      </c>
      <c r="W353" s="81">
        <v>43661.05252314815</v>
      </c>
      <c r="X353" s="85">
        <v>43661</v>
      </c>
      <c r="Y353" s="87" t="s">
        <v>1734</v>
      </c>
      <c r="Z353" s="82" t="s">
        <v>2252</v>
      </c>
      <c r="AA353" s="79"/>
      <c r="AB353" s="79"/>
      <c r="AC353" s="87" t="s">
        <v>2770</v>
      </c>
      <c r="AD353" s="79"/>
      <c r="AE353" s="79" t="b">
        <v>0</v>
      </c>
      <c r="AF353" s="79">
        <v>0</v>
      </c>
      <c r="AG353" s="87" t="s">
        <v>2991</v>
      </c>
      <c r="AH353" s="79" t="b">
        <v>0</v>
      </c>
      <c r="AI353" s="79" t="s">
        <v>3020</v>
      </c>
      <c r="AJ353" s="79"/>
      <c r="AK353" s="87" t="s">
        <v>2991</v>
      </c>
      <c r="AL353" s="79" t="b">
        <v>0</v>
      </c>
      <c r="AM353" s="79">
        <v>0</v>
      </c>
      <c r="AN353" s="87" t="s">
        <v>2991</v>
      </c>
      <c r="AO353" s="79" t="s">
        <v>3036</v>
      </c>
      <c r="AP353" s="79" t="b">
        <v>0</v>
      </c>
      <c r="AQ353" s="87" t="s">
        <v>2770</v>
      </c>
      <c r="AR353" s="79" t="s">
        <v>178</v>
      </c>
      <c r="AS353" s="79">
        <v>0</v>
      </c>
      <c r="AT353" s="79">
        <v>0</v>
      </c>
      <c r="AU353" s="79" t="s">
        <v>3063</v>
      </c>
      <c r="AV353" s="79" t="s">
        <v>3069</v>
      </c>
      <c r="AW353" s="79" t="s">
        <v>3074</v>
      </c>
      <c r="AX353" s="79" t="s">
        <v>3092</v>
      </c>
      <c r="AY353" s="79" t="s">
        <v>3111</v>
      </c>
      <c r="AZ353" s="79" t="s">
        <v>3130</v>
      </c>
      <c r="BA353" s="79" t="s">
        <v>3136</v>
      </c>
      <c r="BB353" s="82" t="s">
        <v>3151</v>
      </c>
      <c r="BC353" s="78" t="str">
        <f>REPLACE(INDEX(GroupVertices[Group],MATCH(Edges[[#This Row],[Vertex 1]],GroupVertices[Vertex],0)),1,1,"")</f>
        <v>151</v>
      </c>
      <c r="BD353" s="78" t="str">
        <f>REPLACE(INDEX(GroupVertices[Group],MATCH(Edges[[#This Row],[Vertex 2]],GroupVertices[Vertex],0)),1,1,"")</f>
        <v>151</v>
      </c>
    </row>
    <row r="354" spans="1:56" ht="15">
      <c r="A354" s="64" t="s">
        <v>436</v>
      </c>
      <c r="B354" s="64" t="s">
        <v>519</v>
      </c>
      <c r="C354" s="65"/>
      <c r="D354" s="66"/>
      <c r="E354" s="67"/>
      <c r="F354" s="68"/>
      <c r="G354" s="65"/>
      <c r="H354" s="69"/>
      <c r="I354" s="70"/>
      <c r="J354" s="70"/>
      <c r="K354" s="34" t="s">
        <v>65</v>
      </c>
      <c r="L354" s="77">
        <v>354</v>
      </c>
      <c r="M354" s="77"/>
      <c r="N354" s="72"/>
      <c r="O354" s="79" t="s">
        <v>560</v>
      </c>
      <c r="P354" s="81">
        <v>43661.05378472222</v>
      </c>
      <c r="Q354" s="79" t="s">
        <v>836</v>
      </c>
      <c r="R354" s="79"/>
      <c r="S354" s="79"/>
      <c r="T354" s="79" t="s">
        <v>1048</v>
      </c>
      <c r="U354" s="79"/>
      <c r="V354" s="82" t="s">
        <v>1261</v>
      </c>
      <c r="W354" s="81">
        <v>43661.05378472222</v>
      </c>
      <c r="X354" s="85">
        <v>43661</v>
      </c>
      <c r="Y354" s="87" t="s">
        <v>1735</v>
      </c>
      <c r="Z354" s="82" t="s">
        <v>2253</v>
      </c>
      <c r="AA354" s="79"/>
      <c r="AB354" s="79"/>
      <c r="AC354" s="87" t="s">
        <v>2771</v>
      </c>
      <c r="AD354" s="87" t="s">
        <v>2974</v>
      </c>
      <c r="AE354" s="79" t="b">
        <v>0</v>
      </c>
      <c r="AF354" s="79">
        <v>0</v>
      </c>
      <c r="AG354" s="87" t="s">
        <v>3011</v>
      </c>
      <c r="AH354" s="79" t="b">
        <v>0</v>
      </c>
      <c r="AI354" s="79" t="s">
        <v>3019</v>
      </c>
      <c r="AJ354" s="79"/>
      <c r="AK354" s="87" t="s">
        <v>2991</v>
      </c>
      <c r="AL354" s="79" t="b">
        <v>0</v>
      </c>
      <c r="AM354" s="79">
        <v>0</v>
      </c>
      <c r="AN354" s="87" t="s">
        <v>2991</v>
      </c>
      <c r="AO354" s="79" t="s">
        <v>3036</v>
      </c>
      <c r="AP354" s="79" t="b">
        <v>0</v>
      </c>
      <c r="AQ354" s="87" t="s">
        <v>2974</v>
      </c>
      <c r="AR354" s="79" t="s">
        <v>178</v>
      </c>
      <c r="AS354" s="79">
        <v>0</v>
      </c>
      <c r="AT354" s="79">
        <v>0</v>
      </c>
      <c r="AU354" s="79"/>
      <c r="AV354" s="79"/>
      <c r="AW354" s="79"/>
      <c r="AX354" s="79"/>
      <c r="AY354" s="79"/>
      <c r="AZ354" s="79"/>
      <c r="BA354" s="79"/>
      <c r="BB354" s="79"/>
      <c r="BC354" s="78" t="str">
        <f>REPLACE(INDEX(GroupVertices[Group],MATCH(Edges[[#This Row],[Vertex 1]],GroupVertices[Vertex],0)),1,1,"")</f>
        <v>2</v>
      </c>
      <c r="BD354" s="78" t="str">
        <f>REPLACE(INDEX(GroupVertices[Group],MATCH(Edges[[#This Row],[Vertex 2]],GroupVertices[Vertex],0)),1,1,"")</f>
        <v>2</v>
      </c>
    </row>
    <row r="355" spans="1:56" ht="15">
      <c r="A355" s="64" t="s">
        <v>437</v>
      </c>
      <c r="B355" s="64" t="s">
        <v>437</v>
      </c>
      <c r="C355" s="65"/>
      <c r="D355" s="66"/>
      <c r="E355" s="67"/>
      <c r="F355" s="68"/>
      <c r="G355" s="65"/>
      <c r="H355" s="69"/>
      <c r="I355" s="70"/>
      <c r="J355" s="70"/>
      <c r="K355" s="34" t="s">
        <v>65</v>
      </c>
      <c r="L355" s="77">
        <v>355</v>
      </c>
      <c r="M355" s="77"/>
      <c r="N355" s="72"/>
      <c r="O355" s="79" t="s">
        <v>178</v>
      </c>
      <c r="P355" s="81">
        <v>43660.63585648148</v>
      </c>
      <c r="Q355" s="79" t="s">
        <v>837</v>
      </c>
      <c r="R355" s="79"/>
      <c r="S355" s="79"/>
      <c r="T355" s="79" t="s">
        <v>1048</v>
      </c>
      <c r="U355" s="79"/>
      <c r="V355" s="82" t="s">
        <v>1357</v>
      </c>
      <c r="W355" s="81">
        <v>43660.63585648148</v>
      </c>
      <c r="X355" s="85">
        <v>43660</v>
      </c>
      <c r="Y355" s="87" t="s">
        <v>1736</v>
      </c>
      <c r="Z355" s="82" t="s">
        <v>2254</v>
      </c>
      <c r="AA355" s="79"/>
      <c r="AB355" s="79"/>
      <c r="AC355" s="87" t="s">
        <v>2772</v>
      </c>
      <c r="AD355" s="79"/>
      <c r="AE355" s="79" t="b">
        <v>0</v>
      </c>
      <c r="AF355" s="79">
        <v>0</v>
      </c>
      <c r="AG355" s="87" t="s">
        <v>2991</v>
      </c>
      <c r="AH355" s="79" t="b">
        <v>0</v>
      </c>
      <c r="AI355" s="79" t="s">
        <v>3019</v>
      </c>
      <c r="AJ355" s="79"/>
      <c r="AK355" s="87" t="s">
        <v>2991</v>
      </c>
      <c r="AL355" s="79" t="b">
        <v>0</v>
      </c>
      <c r="AM355" s="79">
        <v>0</v>
      </c>
      <c r="AN355" s="87" t="s">
        <v>2991</v>
      </c>
      <c r="AO355" s="79" t="s">
        <v>3036</v>
      </c>
      <c r="AP355" s="79" t="b">
        <v>0</v>
      </c>
      <c r="AQ355" s="87" t="s">
        <v>2772</v>
      </c>
      <c r="AR355" s="79" t="s">
        <v>178</v>
      </c>
      <c r="AS355" s="79">
        <v>0</v>
      </c>
      <c r="AT355" s="79">
        <v>0</v>
      </c>
      <c r="AU355" s="79"/>
      <c r="AV355" s="79"/>
      <c r="AW355" s="79"/>
      <c r="AX355" s="79"/>
      <c r="AY355" s="79"/>
      <c r="AZ355" s="79"/>
      <c r="BA355" s="79"/>
      <c r="BB355" s="79"/>
      <c r="BC355" s="78" t="str">
        <f>REPLACE(INDEX(GroupVertices[Group],MATCH(Edges[[#This Row],[Vertex 1]],GroupVertices[Vertex],0)),1,1,"")</f>
        <v>152</v>
      </c>
      <c r="BD355" s="78" t="str">
        <f>REPLACE(INDEX(GroupVertices[Group],MATCH(Edges[[#This Row],[Vertex 2]],GroupVertices[Vertex],0)),1,1,"")</f>
        <v>152</v>
      </c>
    </row>
    <row r="356" spans="1:56" ht="15">
      <c r="A356" s="64" t="s">
        <v>437</v>
      </c>
      <c r="B356" s="64" t="s">
        <v>437</v>
      </c>
      <c r="C356" s="65"/>
      <c r="D356" s="66"/>
      <c r="E356" s="67"/>
      <c r="F356" s="68"/>
      <c r="G356" s="65"/>
      <c r="H356" s="69"/>
      <c r="I356" s="70"/>
      <c r="J356" s="70"/>
      <c r="K356" s="34" t="s">
        <v>65</v>
      </c>
      <c r="L356" s="77">
        <v>356</v>
      </c>
      <c r="M356" s="77"/>
      <c r="N356" s="72"/>
      <c r="O356" s="79" t="s">
        <v>178</v>
      </c>
      <c r="P356" s="81">
        <v>43661.06104166667</v>
      </c>
      <c r="Q356" s="79" t="s">
        <v>838</v>
      </c>
      <c r="R356" s="79"/>
      <c r="S356" s="79"/>
      <c r="T356" s="79" t="s">
        <v>1048</v>
      </c>
      <c r="U356" s="79"/>
      <c r="V356" s="82" t="s">
        <v>1357</v>
      </c>
      <c r="W356" s="81">
        <v>43661.06104166667</v>
      </c>
      <c r="X356" s="85">
        <v>43661</v>
      </c>
      <c r="Y356" s="87" t="s">
        <v>1609</v>
      </c>
      <c r="Z356" s="82" t="s">
        <v>2255</v>
      </c>
      <c r="AA356" s="79"/>
      <c r="AB356" s="79"/>
      <c r="AC356" s="87" t="s">
        <v>2773</v>
      </c>
      <c r="AD356" s="79"/>
      <c r="AE356" s="79" t="b">
        <v>0</v>
      </c>
      <c r="AF356" s="79">
        <v>2</v>
      </c>
      <c r="AG356" s="87" t="s">
        <v>2991</v>
      </c>
      <c r="AH356" s="79" t="b">
        <v>0</v>
      </c>
      <c r="AI356" s="79" t="s">
        <v>3019</v>
      </c>
      <c r="AJ356" s="79"/>
      <c r="AK356" s="87" t="s">
        <v>2991</v>
      </c>
      <c r="AL356" s="79" t="b">
        <v>0</v>
      </c>
      <c r="AM356" s="79">
        <v>0</v>
      </c>
      <c r="AN356" s="87" t="s">
        <v>2991</v>
      </c>
      <c r="AO356" s="79" t="s">
        <v>3036</v>
      </c>
      <c r="AP356" s="79" t="b">
        <v>0</v>
      </c>
      <c r="AQ356" s="87" t="s">
        <v>2773</v>
      </c>
      <c r="AR356" s="79" t="s">
        <v>178</v>
      </c>
      <c r="AS356" s="79">
        <v>0</v>
      </c>
      <c r="AT356" s="79">
        <v>0</v>
      </c>
      <c r="AU356" s="79"/>
      <c r="AV356" s="79"/>
      <c r="AW356" s="79"/>
      <c r="AX356" s="79"/>
      <c r="AY356" s="79"/>
      <c r="AZ356" s="79"/>
      <c r="BA356" s="79"/>
      <c r="BB356" s="79"/>
      <c r="BC356" s="78" t="str">
        <f>REPLACE(INDEX(GroupVertices[Group],MATCH(Edges[[#This Row],[Vertex 1]],GroupVertices[Vertex],0)),1,1,"")</f>
        <v>152</v>
      </c>
      <c r="BD356" s="78" t="str">
        <f>REPLACE(INDEX(GroupVertices[Group],MATCH(Edges[[#This Row],[Vertex 2]],GroupVertices[Vertex],0)),1,1,"")</f>
        <v>152</v>
      </c>
    </row>
    <row r="357" spans="1:56" ht="15">
      <c r="A357" s="64" t="s">
        <v>438</v>
      </c>
      <c r="B357" s="64" t="s">
        <v>438</v>
      </c>
      <c r="C357" s="65"/>
      <c r="D357" s="66"/>
      <c r="E357" s="67"/>
      <c r="F357" s="68"/>
      <c r="G357" s="65"/>
      <c r="H357" s="69"/>
      <c r="I357" s="70"/>
      <c r="J357" s="70"/>
      <c r="K357" s="34" t="s">
        <v>65</v>
      </c>
      <c r="L357" s="77">
        <v>357</v>
      </c>
      <c r="M357" s="77"/>
      <c r="N357" s="72"/>
      <c r="O357" s="79" t="s">
        <v>178</v>
      </c>
      <c r="P357" s="81">
        <v>43658.15025462963</v>
      </c>
      <c r="Q357" s="79" t="s">
        <v>839</v>
      </c>
      <c r="R357" s="79"/>
      <c r="S357" s="79"/>
      <c r="T357" s="79" t="s">
        <v>1048</v>
      </c>
      <c r="U357" s="79"/>
      <c r="V357" s="82" t="s">
        <v>1358</v>
      </c>
      <c r="W357" s="81">
        <v>43658.15025462963</v>
      </c>
      <c r="X357" s="85">
        <v>43658</v>
      </c>
      <c r="Y357" s="87" t="s">
        <v>1737</v>
      </c>
      <c r="Z357" s="82" t="s">
        <v>2256</v>
      </c>
      <c r="AA357" s="79"/>
      <c r="AB357" s="79"/>
      <c r="AC357" s="87" t="s">
        <v>2774</v>
      </c>
      <c r="AD357" s="79"/>
      <c r="AE357" s="79" t="b">
        <v>0</v>
      </c>
      <c r="AF357" s="79">
        <v>0</v>
      </c>
      <c r="AG357" s="87" t="s">
        <v>2991</v>
      </c>
      <c r="AH357" s="79" t="b">
        <v>0</v>
      </c>
      <c r="AI357" s="79" t="s">
        <v>3019</v>
      </c>
      <c r="AJ357" s="79"/>
      <c r="AK357" s="87" t="s">
        <v>2991</v>
      </c>
      <c r="AL357" s="79" t="b">
        <v>0</v>
      </c>
      <c r="AM357" s="79">
        <v>0</v>
      </c>
      <c r="AN357" s="87" t="s">
        <v>2991</v>
      </c>
      <c r="AO357" s="79" t="s">
        <v>3049</v>
      </c>
      <c r="AP357" s="79" t="b">
        <v>0</v>
      </c>
      <c r="AQ357" s="87" t="s">
        <v>2774</v>
      </c>
      <c r="AR357" s="79" t="s">
        <v>178</v>
      </c>
      <c r="AS357" s="79">
        <v>0</v>
      </c>
      <c r="AT357" s="79">
        <v>0</v>
      </c>
      <c r="AU357" s="79"/>
      <c r="AV357" s="79"/>
      <c r="AW357" s="79"/>
      <c r="AX357" s="79"/>
      <c r="AY357" s="79"/>
      <c r="AZ357" s="79"/>
      <c r="BA357" s="79"/>
      <c r="BB357" s="79"/>
      <c r="BC357" s="78" t="str">
        <f>REPLACE(INDEX(GroupVertices[Group],MATCH(Edges[[#This Row],[Vertex 1]],GroupVertices[Vertex],0)),1,1,"")</f>
        <v>153</v>
      </c>
      <c r="BD357" s="78" t="str">
        <f>REPLACE(INDEX(GroupVertices[Group],MATCH(Edges[[#This Row],[Vertex 2]],GroupVertices[Vertex],0)),1,1,"")</f>
        <v>153</v>
      </c>
    </row>
    <row r="358" spans="1:56" ht="15">
      <c r="A358" s="64" t="s">
        <v>438</v>
      </c>
      <c r="B358" s="64" t="s">
        <v>438</v>
      </c>
      <c r="C358" s="65"/>
      <c r="D358" s="66"/>
      <c r="E358" s="67"/>
      <c r="F358" s="68"/>
      <c r="G358" s="65"/>
      <c r="H358" s="69"/>
      <c r="I358" s="70"/>
      <c r="J358" s="70"/>
      <c r="K358" s="34" t="s">
        <v>65</v>
      </c>
      <c r="L358" s="77">
        <v>358</v>
      </c>
      <c r="M358" s="77"/>
      <c r="N358" s="72"/>
      <c r="O358" s="79" t="s">
        <v>178</v>
      </c>
      <c r="P358" s="81">
        <v>43658.15126157407</v>
      </c>
      <c r="Q358" s="79" t="s">
        <v>840</v>
      </c>
      <c r="R358" s="79"/>
      <c r="S358" s="79"/>
      <c r="T358" s="79" t="s">
        <v>1048</v>
      </c>
      <c r="U358" s="79"/>
      <c r="V358" s="82" t="s">
        <v>1358</v>
      </c>
      <c r="W358" s="81">
        <v>43658.15126157407</v>
      </c>
      <c r="X358" s="85">
        <v>43658</v>
      </c>
      <c r="Y358" s="87" t="s">
        <v>1738</v>
      </c>
      <c r="Z358" s="82" t="s">
        <v>2257</v>
      </c>
      <c r="AA358" s="79"/>
      <c r="AB358" s="79"/>
      <c r="AC358" s="87" t="s">
        <v>2775</v>
      </c>
      <c r="AD358" s="79"/>
      <c r="AE358" s="79" t="b">
        <v>0</v>
      </c>
      <c r="AF358" s="79">
        <v>0</v>
      </c>
      <c r="AG358" s="87" t="s">
        <v>2991</v>
      </c>
      <c r="AH358" s="79" t="b">
        <v>0</v>
      </c>
      <c r="AI358" s="79" t="s">
        <v>3019</v>
      </c>
      <c r="AJ358" s="79"/>
      <c r="AK358" s="87" t="s">
        <v>2991</v>
      </c>
      <c r="AL358" s="79" t="b">
        <v>0</v>
      </c>
      <c r="AM358" s="79">
        <v>0</v>
      </c>
      <c r="AN358" s="87" t="s">
        <v>2991</v>
      </c>
      <c r="AO358" s="79" t="s">
        <v>3049</v>
      </c>
      <c r="AP358" s="79" t="b">
        <v>0</v>
      </c>
      <c r="AQ358" s="87" t="s">
        <v>2775</v>
      </c>
      <c r="AR358" s="79" t="s">
        <v>178</v>
      </c>
      <c r="AS358" s="79">
        <v>0</v>
      </c>
      <c r="AT358" s="79">
        <v>0</v>
      </c>
      <c r="AU358" s="79"/>
      <c r="AV358" s="79"/>
      <c r="AW358" s="79"/>
      <c r="AX358" s="79"/>
      <c r="AY358" s="79"/>
      <c r="AZ358" s="79"/>
      <c r="BA358" s="79"/>
      <c r="BB358" s="79"/>
      <c r="BC358" s="78" t="str">
        <f>REPLACE(INDEX(GroupVertices[Group],MATCH(Edges[[#This Row],[Vertex 1]],GroupVertices[Vertex],0)),1,1,"")</f>
        <v>153</v>
      </c>
      <c r="BD358" s="78" t="str">
        <f>REPLACE(INDEX(GroupVertices[Group],MATCH(Edges[[#This Row],[Vertex 2]],GroupVertices[Vertex],0)),1,1,"")</f>
        <v>153</v>
      </c>
    </row>
    <row r="359" spans="1:56" ht="15">
      <c r="A359" s="64" t="s">
        <v>438</v>
      </c>
      <c r="B359" s="64" t="s">
        <v>438</v>
      </c>
      <c r="C359" s="65"/>
      <c r="D359" s="66"/>
      <c r="E359" s="67"/>
      <c r="F359" s="68"/>
      <c r="G359" s="65"/>
      <c r="H359" s="69"/>
      <c r="I359" s="70"/>
      <c r="J359" s="70"/>
      <c r="K359" s="34" t="s">
        <v>65</v>
      </c>
      <c r="L359" s="77">
        <v>359</v>
      </c>
      <c r="M359" s="77"/>
      <c r="N359" s="72"/>
      <c r="O359" s="79" t="s">
        <v>178</v>
      </c>
      <c r="P359" s="81">
        <v>43658.15289351852</v>
      </c>
      <c r="Q359" s="79" t="s">
        <v>841</v>
      </c>
      <c r="R359" s="79"/>
      <c r="S359" s="79"/>
      <c r="T359" s="79" t="s">
        <v>1048</v>
      </c>
      <c r="U359" s="79"/>
      <c r="V359" s="82" t="s">
        <v>1358</v>
      </c>
      <c r="W359" s="81">
        <v>43658.15289351852</v>
      </c>
      <c r="X359" s="85">
        <v>43658</v>
      </c>
      <c r="Y359" s="87" t="s">
        <v>1739</v>
      </c>
      <c r="Z359" s="82" t="s">
        <v>2258</v>
      </c>
      <c r="AA359" s="79"/>
      <c r="AB359" s="79"/>
      <c r="AC359" s="87" t="s">
        <v>2776</v>
      </c>
      <c r="AD359" s="79"/>
      <c r="AE359" s="79" t="b">
        <v>0</v>
      </c>
      <c r="AF359" s="79">
        <v>0</v>
      </c>
      <c r="AG359" s="87" t="s">
        <v>2991</v>
      </c>
      <c r="AH359" s="79" t="b">
        <v>0</v>
      </c>
      <c r="AI359" s="79" t="s">
        <v>3019</v>
      </c>
      <c r="AJ359" s="79"/>
      <c r="AK359" s="87" t="s">
        <v>2991</v>
      </c>
      <c r="AL359" s="79" t="b">
        <v>0</v>
      </c>
      <c r="AM359" s="79">
        <v>0</v>
      </c>
      <c r="AN359" s="87" t="s">
        <v>2991</v>
      </c>
      <c r="AO359" s="79" t="s">
        <v>3049</v>
      </c>
      <c r="AP359" s="79" t="b">
        <v>0</v>
      </c>
      <c r="AQ359" s="87" t="s">
        <v>2776</v>
      </c>
      <c r="AR359" s="79" t="s">
        <v>178</v>
      </c>
      <c r="AS359" s="79">
        <v>0</v>
      </c>
      <c r="AT359" s="79">
        <v>0</v>
      </c>
      <c r="AU359" s="79"/>
      <c r="AV359" s="79"/>
      <c r="AW359" s="79"/>
      <c r="AX359" s="79"/>
      <c r="AY359" s="79"/>
      <c r="AZ359" s="79"/>
      <c r="BA359" s="79"/>
      <c r="BB359" s="79"/>
      <c r="BC359" s="78" t="str">
        <f>REPLACE(INDEX(GroupVertices[Group],MATCH(Edges[[#This Row],[Vertex 1]],GroupVertices[Vertex],0)),1,1,"")</f>
        <v>153</v>
      </c>
      <c r="BD359" s="78" t="str">
        <f>REPLACE(INDEX(GroupVertices[Group],MATCH(Edges[[#This Row],[Vertex 2]],GroupVertices[Vertex],0)),1,1,"")</f>
        <v>153</v>
      </c>
    </row>
    <row r="360" spans="1:56" ht="15">
      <c r="A360" s="64" t="s">
        <v>438</v>
      </c>
      <c r="B360" s="64" t="s">
        <v>438</v>
      </c>
      <c r="C360" s="65"/>
      <c r="D360" s="66"/>
      <c r="E360" s="67"/>
      <c r="F360" s="68"/>
      <c r="G360" s="65"/>
      <c r="H360" s="69"/>
      <c r="I360" s="70"/>
      <c r="J360" s="70"/>
      <c r="K360" s="34" t="s">
        <v>65</v>
      </c>
      <c r="L360" s="77">
        <v>360</v>
      </c>
      <c r="M360" s="77"/>
      <c r="N360" s="72"/>
      <c r="O360" s="79" t="s">
        <v>178</v>
      </c>
      <c r="P360" s="81">
        <v>43658.160578703704</v>
      </c>
      <c r="Q360" s="79" t="s">
        <v>842</v>
      </c>
      <c r="R360" s="79"/>
      <c r="S360" s="79"/>
      <c r="T360" s="79" t="s">
        <v>1048</v>
      </c>
      <c r="U360" s="79"/>
      <c r="V360" s="82" t="s">
        <v>1358</v>
      </c>
      <c r="W360" s="81">
        <v>43658.160578703704</v>
      </c>
      <c r="X360" s="85">
        <v>43658</v>
      </c>
      <c r="Y360" s="87" t="s">
        <v>1740</v>
      </c>
      <c r="Z360" s="82" t="s">
        <v>2259</v>
      </c>
      <c r="AA360" s="79"/>
      <c r="AB360" s="79"/>
      <c r="AC360" s="87" t="s">
        <v>2777</v>
      </c>
      <c r="AD360" s="79"/>
      <c r="AE360" s="79" t="b">
        <v>0</v>
      </c>
      <c r="AF360" s="79">
        <v>0</v>
      </c>
      <c r="AG360" s="87" t="s">
        <v>2991</v>
      </c>
      <c r="AH360" s="79" t="b">
        <v>0</v>
      </c>
      <c r="AI360" s="79" t="s">
        <v>3019</v>
      </c>
      <c r="AJ360" s="79"/>
      <c r="AK360" s="87" t="s">
        <v>2991</v>
      </c>
      <c r="AL360" s="79" t="b">
        <v>0</v>
      </c>
      <c r="AM360" s="79">
        <v>0</v>
      </c>
      <c r="AN360" s="87" t="s">
        <v>2991</v>
      </c>
      <c r="AO360" s="79" t="s">
        <v>3049</v>
      </c>
      <c r="AP360" s="79" t="b">
        <v>0</v>
      </c>
      <c r="AQ360" s="87" t="s">
        <v>2777</v>
      </c>
      <c r="AR360" s="79" t="s">
        <v>178</v>
      </c>
      <c r="AS360" s="79">
        <v>0</v>
      </c>
      <c r="AT360" s="79">
        <v>0</v>
      </c>
      <c r="AU360" s="79"/>
      <c r="AV360" s="79"/>
      <c r="AW360" s="79"/>
      <c r="AX360" s="79"/>
      <c r="AY360" s="79"/>
      <c r="AZ360" s="79"/>
      <c r="BA360" s="79"/>
      <c r="BB360" s="79"/>
      <c r="BC360" s="78" t="str">
        <f>REPLACE(INDEX(GroupVertices[Group],MATCH(Edges[[#This Row],[Vertex 1]],GroupVertices[Vertex],0)),1,1,"")</f>
        <v>153</v>
      </c>
      <c r="BD360" s="78" t="str">
        <f>REPLACE(INDEX(GroupVertices[Group],MATCH(Edges[[#This Row],[Vertex 2]],GroupVertices[Vertex],0)),1,1,"")</f>
        <v>153</v>
      </c>
    </row>
    <row r="361" spans="1:56" ht="15">
      <c r="A361" s="64" t="s">
        <v>438</v>
      </c>
      <c r="B361" s="64" t="s">
        <v>438</v>
      </c>
      <c r="C361" s="65"/>
      <c r="D361" s="66"/>
      <c r="E361" s="67"/>
      <c r="F361" s="68"/>
      <c r="G361" s="65"/>
      <c r="H361" s="69"/>
      <c r="I361" s="70"/>
      <c r="J361" s="70"/>
      <c r="K361" s="34" t="s">
        <v>65</v>
      </c>
      <c r="L361" s="77">
        <v>361</v>
      </c>
      <c r="M361" s="77"/>
      <c r="N361" s="72"/>
      <c r="O361" s="79" t="s">
        <v>178</v>
      </c>
      <c r="P361" s="81">
        <v>43658.167962962965</v>
      </c>
      <c r="Q361" s="79" t="s">
        <v>843</v>
      </c>
      <c r="R361" s="79"/>
      <c r="S361" s="79"/>
      <c r="T361" s="79" t="s">
        <v>1048</v>
      </c>
      <c r="U361" s="79"/>
      <c r="V361" s="82" t="s">
        <v>1358</v>
      </c>
      <c r="W361" s="81">
        <v>43658.167962962965</v>
      </c>
      <c r="X361" s="85">
        <v>43658</v>
      </c>
      <c r="Y361" s="87" t="s">
        <v>1741</v>
      </c>
      <c r="Z361" s="82" t="s">
        <v>2260</v>
      </c>
      <c r="AA361" s="79"/>
      <c r="AB361" s="79"/>
      <c r="AC361" s="87" t="s">
        <v>2778</v>
      </c>
      <c r="AD361" s="79"/>
      <c r="AE361" s="79" t="b">
        <v>0</v>
      </c>
      <c r="AF361" s="79">
        <v>0</v>
      </c>
      <c r="AG361" s="87" t="s">
        <v>2991</v>
      </c>
      <c r="AH361" s="79" t="b">
        <v>0</v>
      </c>
      <c r="AI361" s="79" t="s">
        <v>3019</v>
      </c>
      <c r="AJ361" s="79"/>
      <c r="AK361" s="87" t="s">
        <v>2991</v>
      </c>
      <c r="AL361" s="79" t="b">
        <v>0</v>
      </c>
      <c r="AM361" s="79">
        <v>0</v>
      </c>
      <c r="AN361" s="87" t="s">
        <v>2991</v>
      </c>
      <c r="AO361" s="79" t="s">
        <v>3049</v>
      </c>
      <c r="AP361" s="79" t="b">
        <v>0</v>
      </c>
      <c r="AQ361" s="87" t="s">
        <v>2778</v>
      </c>
      <c r="AR361" s="79" t="s">
        <v>178</v>
      </c>
      <c r="AS361" s="79">
        <v>0</v>
      </c>
      <c r="AT361" s="79">
        <v>0</v>
      </c>
      <c r="AU361" s="79"/>
      <c r="AV361" s="79"/>
      <c r="AW361" s="79"/>
      <c r="AX361" s="79"/>
      <c r="AY361" s="79"/>
      <c r="AZ361" s="79"/>
      <c r="BA361" s="79"/>
      <c r="BB361" s="79"/>
      <c r="BC361" s="78" t="str">
        <f>REPLACE(INDEX(GroupVertices[Group],MATCH(Edges[[#This Row],[Vertex 1]],GroupVertices[Vertex],0)),1,1,"")</f>
        <v>153</v>
      </c>
      <c r="BD361" s="78" t="str">
        <f>REPLACE(INDEX(GroupVertices[Group],MATCH(Edges[[#This Row],[Vertex 2]],GroupVertices[Vertex],0)),1,1,"")</f>
        <v>153</v>
      </c>
    </row>
    <row r="362" spans="1:56" ht="15">
      <c r="A362" s="64" t="s">
        <v>438</v>
      </c>
      <c r="B362" s="64" t="s">
        <v>438</v>
      </c>
      <c r="C362" s="65"/>
      <c r="D362" s="66"/>
      <c r="E362" s="67"/>
      <c r="F362" s="68"/>
      <c r="G362" s="65"/>
      <c r="H362" s="69"/>
      <c r="I362" s="70"/>
      <c r="J362" s="70"/>
      <c r="K362" s="34" t="s">
        <v>65</v>
      </c>
      <c r="L362" s="77">
        <v>362</v>
      </c>
      <c r="M362" s="77"/>
      <c r="N362" s="72"/>
      <c r="O362" s="79" t="s">
        <v>178</v>
      </c>
      <c r="P362" s="81">
        <v>43658.17017361111</v>
      </c>
      <c r="Q362" s="79" t="s">
        <v>844</v>
      </c>
      <c r="R362" s="79"/>
      <c r="S362" s="79"/>
      <c r="T362" s="79" t="s">
        <v>1048</v>
      </c>
      <c r="U362" s="79"/>
      <c r="V362" s="82" t="s">
        <v>1358</v>
      </c>
      <c r="W362" s="81">
        <v>43658.17017361111</v>
      </c>
      <c r="X362" s="85">
        <v>43658</v>
      </c>
      <c r="Y362" s="87" t="s">
        <v>1742</v>
      </c>
      <c r="Z362" s="82" t="s">
        <v>2261</v>
      </c>
      <c r="AA362" s="79"/>
      <c r="AB362" s="79"/>
      <c r="AC362" s="87" t="s">
        <v>2779</v>
      </c>
      <c r="AD362" s="79"/>
      <c r="AE362" s="79" t="b">
        <v>0</v>
      </c>
      <c r="AF362" s="79">
        <v>0</v>
      </c>
      <c r="AG362" s="87" t="s">
        <v>2991</v>
      </c>
      <c r="AH362" s="79" t="b">
        <v>0</v>
      </c>
      <c r="AI362" s="79" t="s">
        <v>3019</v>
      </c>
      <c r="AJ362" s="79"/>
      <c r="AK362" s="87" t="s">
        <v>2991</v>
      </c>
      <c r="AL362" s="79" t="b">
        <v>0</v>
      </c>
      <c r="AM362" s="79">
        <v>0</v>
      </c>
      <c r="AN362" s="87" t="s">
        <v>2991</v>
      </c>
      <c r="AO362" s="79" t="s">
        <v>3049</v>
      </c>
      <c r="AP362" s="79" t="b">
        <v>0</v>
      </c>
      <c r="AQ362" s="87" t="s">
        <v>2779</v>
      </c>
      <c r="AR362" s="79" t="s">
        <v>178</v>
      </c>
      <c r="AS362" s="79">
        <v>0</v>
      </c>
      <c r="AT362" s="79">
        <v>0</v>
      </c>
      <c r="AU362" s="79"/>
      <c r="AV362" s="79"/>
      <c r="AW362" s="79"/>
      <c r="AX362" s="79"/>
      <c r="AY362" s="79"/>
      <c r="AZ362" s="79"/>
      <c r="BA362" s="79"/>
      <c r="BB362" s="79"/>
      <c r="BC362" s="78" t="str">
        <f>REPLACE(INDEX(GroupVertices[Group],MATCH(Edges[[#This Row],[Vertex 1]],GroupVertices[Vertex],0)),1,1,"")</f>
        <v>153</v>
      </c>
      <c r="BD362" s="78" t="str">
        <f>REPLACE(INDEX(GroupVertices[Group],MATCH(Edges[[#This Row],[Vertex 2]],GroupVertices[Vertex],0)),1,1,"")</f>
        <v>153</v>
      </c>
    </row>
    <row r="363" spans="1:56" ht="15">
      <c r="A363" s="64" t="s">
        <v>438</v>
      </c>
      <c r="B363" s="64" t="s">
        <v>438</v>
      </c>
      <c r="C363" s="65"/>
      <c r="D363" s="66"/>
      <c r="E363" s="67"/>
      <c r="F363" s="68"/>
      <c r="G363" s="65"/>
      <c r="H363" s="69"/>
      <c r="I363" s="70"/>
      <c r="J363" s="70"/>
      <c r="K363" s="34" t="s">
        <v>65</v>
      </c>
      <c r="L363" s="77">
        <v>363</v>
      </c>
      <c r="M363" s="77"/>
      <c r="N363" s="72"/>
      <c r="O363" s="79" t="s">
        <v>178</v>
      </c>
      <c r="P363" s="81">
        <v>43658.17885416667</v>
      </c>
      <c r="Q363" s="79" t="s">
        <v>845</v>
      </c>
      <c r="R363" s="79"/>
      <c r="S363" s="79"/>
      <c r="T363" s="79" t="s">
        <v>1048</v>
      </c>
      <c r="U363" s="79"/>
      <c r="V363" s="82" t="s">
        <v>1358</v>
      </c>
      <c r="W363" s="81">
        <v>43658.17885416667</v>
      </c>
      <c r="X363" s="85">
        <v>43658</v>
      </c>
      <c r="Y363" s="87" t="s">
        <v>1743</v>
      </c>
      <c r="Z363" s="82" t="s">
        <v>2262</v>
      </c>
      <c r="AA363" s="79"/>
      <c r="AB363" s="79"/>
      <c r="AC363" s="87" t="s">
        <v>2780</v>
      </c>
      <c r="AD363" s="79"/>
      <c r="AE363" s="79" t="b">
        <v>0</v>
      </c>
      <c r="AF363" s="79">
        <v>0</v>
      </c>
      <c r="AG363" s="87" t="s">
        <v>2991</v>
      </c>
      <c r="AH363" s="79" t="b">
        <v>0</v>
      </c>
      <c r="AI363" s="79" t="s">
        <v>3019</v>
      </c>
      <c r="AJ363" s="79"/>
      <c r="AK363" s="87" t="s">
        <v>2991</v>
      </c>
      <c r="AL363" s="79" t="b">
        <v>0</v>
      </c>
      <c r="AM363" s="79">
        <v>0</v>
      </c>
      <c r="AN363" s="87" t="s">
        <v>2991</v>
      </c>
      <c r="AO363" s="79" t="s">
        <v>3049</v>
      </c>
      <c r="AP363" s="79" t="b">
        <v>0</v>
      </c>
      <c r="AQ363" s="87" t="s">
        <v>2780</v>
      </c>
      <c r="AR363" s="79" t="s">
        <v>178</v>
      </c>
      <c r="AS363" s="79">
        <v>0</v>
      </c>
      <c r="AT363" s="79">
        <v>0</v>
      </c>
      <c r="AU363" s="79"/>
      <c r="AV363" s="79"/>
      <c r="AW363" s="79"/>
      <c r="AX363" s="79"/>
      <c r="AY363" s="79"/>
      <c r="AZ363" s="79"/>
      <c r="BA363" s="79"/>
      <c r="BB363" s="79"/>
      <c r="BC363" s="78" t="str">
        <f>REPLACE(INDEX(GroupVertices[Group],MATCH(Edges[[#This Row],[Vertex 1]],GroupVertices[Vertex],0)),1,1,"")</f>
        <v>153</v>
      </c>
      <c r="BD363" s="78" t="str">
        <f>REPLACE(INDEX(GroupVertices[Group],MATCH(Edges[[#This Row],[Vertex 2]],GroupVertices[Vertex],0)),1,1,"")</f>
        <v>153</v>
      </c>
    </row>
    <row r="364" spans="1:56" ht="15">
      <c r="A364" s="64" t="s">
        <v>438</v>
      </c>
      <c r="B364" s="64" t="s">
        <v>438</v>
      </c>
      <c r="C364" s="65"/>
      <c r="D364" s="66"/>
      <c r="E364" s="67"/>
      <c r="F364" s="68"/>
      <c r="G364" s="65"/>
      <c r="H364" s="69"/>
      <c r="I364" s="70"/>
      <c r="J364" s="70"/>
      <c r="K364" s="34" t="s">
        <v>65</v>
      </c>
      <c r="L364" s="77">
        <v>364</v>
      </c>
      <c r="M364" s="77"/>
      <c r="N364" s="72"/>
      <c r="O364" s="79" t="s">
        <v>178</v>
      </c>
      <c r="P364" s="81">
        <v>43658.1803125</v>
      </c>
      <c r="Q364" s="79" t="s">
        <v>846</v>
      </c>
      <c r="R364" s="79"/>
      <c r="S364" s="79"/>
      <c r="T364" s="79" t="s">
        <v>1048</v>
      </c>
      <c r="U364" s="82" t="s">
        <v>1151</v>
      </c>
      <c r="V364" s="82" t="s">
        <v>1151</v>
      </c>
      <c r="W364" s="81">
        <v>43658.1803125</v>
      </c>
      <c r="X364" s="85">
        <v>43658</v>
      </c>
      <c r="Y364" s="87" t="s">
        <v>1744</v>
      </c>
      <c r="Z364" s="82" t="s">
        <v>2263</v>
      </c>
      <c r="AA364" s="79"/>
      <c r="AB364" s="79"/>
      <c r="AC364" s="87" t="s">
        <v>2781</v>
      </c>
      <c r="AD364" s="79"/>
      <c r="AE364" s="79" t="b">
        <v>0</v>
      </c>
      <c r="AF364" s="79">
        <v>0</v>
      </c>
      <c r="AG364" s="87" t="s">
        <v>2991</v>
      </c>
      <c r="AH364" s="79" t="b">
        <v>0</v>
      </c>
      <c r="AI364" s="79" t="s">
        <v>3019</v>
      </c>
      <c r="AJ364" s="79"/>
      <c r="AK364" s="87" t="s">
        <v>2991</v>
      </c>
      <c r="AL364" s="79" t="b">
        <v>0</v>
      </c>
      <c r="AM364" s="79">
        <v>0</v>
      </c>
      <c r="AN364" s="87" t="s">
        <v>2991</v>
      </c>
      <c r="AO364" s="79" t="s">
        <v>3036</v>
      </c>
      <c r="AP364" s="79" t="b">
        <v>0</v>
      </c>
      <c r="AQ364" s="87" t="s">
        <v>2781</v>
      </c>
      <c r="AR364" s="79" t="s">
        <v>178</v>
      </c>
      <c r="AS364" s="79">
        <v>0</v>
      </c>
      <c r="AT364" s="79">
        <v>0</v>
      </c>
      <c r="AU364" s="79"/>
      <c r="AV364" s="79"/>
      <c r="AW364" s="79"/>
      <c r="AX364" s="79"/>
      <c r="AY364" s="79"/>
      <c r="AZ364" s="79"/>
      <c r="BA364" s="79"/>
      <c r="BB364" s="79"/>
      <c r="BC364" s="78" t="str">
        <f>REPLACE(INDEX(GroupVertices[Group],MATCH(Edges[[#This Row],[Vertex 1]],GroupVertices[Vertex],0)),1,1,"")</f>
        <v>153</v>
      </c>
      <c r="BD364" s="78" t="str">
        <f>REPLACE(INDEX(GroupVertices[Group],MATCH(Edges[[#This Row],[Vertex 2]],GroupVertices[Vertex],0)),1,1,"")</f>
        <v>153</v>
      </c>
    </row>
    <row r="365" spans="1:56" ht="15">
      <c r="A365" s="64" t="s">
        <v>438</v>
      </c>
      <c r="B365" s="64" t="s">
        <v>438</v>
      </c>
      <c r="C365" s="65"/>
      <c r="D365" s="66"/>
      <c r="E365" s="67"/>
      <c r="F365" s="68"/>
      <c r="G365" s="65"/>
      <c r="H365" s="69"/>
      <c r="I365" s="70"/>
      <c r="J365" s="70"/>
      <c r="K365" s="34" t="s">
        <v>65</v>
      </c>
      <c r="L365" s="77">
        <v>365</v>
      </c>
      <c r="M365" s="77"/>
      <c r="N365" s="72"/>
      <c r="O365" s="79" t="s">
        <v>178</v>
      </c>
      <c r="P365" s="81">
        <v>43658.18239583333</v>
      </c>
      <c r="Q365" s="79" t="s">
        <v>847</v>
      </c>
      <c r="R365" s="79"/>
      <c r="S365" s="79"/>
      <c r="T365" s="79" t="s">
        <v>1048</v>
      </c>
      <c r="U365" s="79"/>
      <c r="V365" s="82" t="s">
        <v>1358</v>
      </c>
      <c r="W365" s="81">
        <v>43658.18239583333</v>
      </c>
      <c r="X365" s="85">
        <v>43658</v>
      </c>
      <c r="Y365" s="87" t="s">
        <v>1745</v>
      </c>
      <c r="Z365" s="82" t="s">
        <v>2264</v>
      </c>
      <c r="AA365" s="79"/>
      <c r="AB365" s="79"/>
      <c r="AC365" s="87" t="s">
        <v>2782</v>
      </c>
      <c r="AD365" s="79"/>
      <c r="AE365" s="79" t="b">
        <v>0</v>
      </c>
      <c r="AF365" s="79">
        <v>1</v>
      </c>
      <c r="AG365" s="87" t="s">
        <v>2991</v>
      </c>
      <c r="AH365" s="79" t="b">
        <v>0</v>
      </c>
      <c r="AI365" s="79" t="s">
        <v>3019</v>
      </c>
      <c r="AJ365" s="79"/>
      <c r="AK365" s="87" t="s">
        <v>2991</v>
      </c>
      <c r="AL365" s="79" t="b">
        <v>0</v>
      </c>
      <c r="AM365" s="79">
        <v>0</v>
      </c>
      <c r="AN365" s="87" t="s">
        <v>2991</v>
      </c>
      <c r="AO365" s="79" t="s">
        <v>3049</v>
      </c>
      <c r="AP365" s="79" t="b">
        <v>0</v>
      </c>
      <c r="AQ365" s="87" t="s">
        <v>2782</v>
      </c>
      <c r="AR365" s="79" t="s">
        <v>178</v>
      </c>
      <c r="AS365" s="79">
        <v>0</v>
      </c>
      <c r="AT365" s="79">
        <v>0</v>
      </c>
      <c r="AU365" s="79"/>
      <c r="AV365" s="79"/>
      <c r="AW365" s="79"/>
      <c r="AX365" s="79"/>
      <c r="AY365" s="79"/>
      <c r="AZ365" s="79"/>
      <c r="BA365" s="79"/>
      <c r="BB365" s="79"/>
      <c r="BC365" s="78" t="str">
        <f>REPLACE(INDEX(GroupVertices[Group],MATCH(Edges[[#This Row],[Vertex 1]],GroupVertices[Vertex],0)),1,1,"")</f>
        <v>153</v>
      </c>
      <c r="BD365" s="78" t="str">
        <f>REPLACE(INDEX(GroupVertices[Group],MATCH(Edges[[#This Row],[Vertex 2]],GroupVertices[Vertex],0)),1,1,"")</f>
        <v>153</v>
      </c>
    </row>
    <row r="366" spans="1:56" ht="15">
      <c r="A366" s="64" t="s">
        <v>438</v>
      </c>
      <c r="B366" s="64" t="s">
        <v>438</v>
      </c>
      <c r="C366" s="65"/>
      <c r="D366" s="66"/>
      <c r="E366" s="67"/>
      <c r="F366" s="68"/>
      <c r="G366" s="65"/>
      <c r="H366" s="69"/>
      <c r="I366" s="70"/>
      <c r="J366" s="70"/>
      <c r="K366" s="34" t="s">
        <v>65</v>
      </c>
      <c r="L366" s="77">
        <v>366</v>
      </c>
      <c r="M366" s="77"/>
      <c r="N366" s="72"/>
      <c r="O366" s="79" t="s">
        <v>178</v>
      </c>
      <c r="P366" s="81">
        <v>43658.18414351852</v>
      </c>
      <c r="Q366" s="79" t="s">
        <v>848</v>
      </c>
      <c r="R366" s="79"/>
      <c r="S366" s="79"/>
      <c r="T366" s="79" t="s">
        <v>1048</v>
      </c>
      <c r="U366" s="79"/>
      <c r="V366" s="82" t="s">
        <v>1358</v>
      </c>
      <c r="W366" s="81">
        <v>43658.18414351852</v>
      </c>
      <c r="X366" s="85">
        <v>43658</v>
      </c>
      <c r="Y366" s="87" t="s">
        <v>1746</v>
      </c>
      <c r="Z366" s="82" t="s">
        <v>2265</v>
      </c>
      <c r="AA366" s="79"/>
      <c r="AB366" s="79"/>
      <c r="AC366" s="87" t="s">
        <v>2783</v>
      </c>
      <c r="AD366" s="79"/>
      <c r="AE366" s="79" t="b">
        <v>0</v>
      </c>
      <c r="AF366" s="79">
        <v>0</v>
      </c>
      <c r="AG366" s="87" t="s">
        <v>2991</v>
      </c>
      <c r="AH366" s="79" t="b">
        <v>0</v>
      </c>
      <c r="AI366" s="79" t="s">
        <v>3019</v>
      </c>
      <c r="AJ366" s="79"/>
      <c r="AK366" s="87" t="s">
        <v>2991</v>
      </c>
      <c r="AL366" s="79" t="b">
        <v>0</v>
      </c>
      <c r="AM366" s="79">
        <v>0</v>
      </c>
      <c r="AN366" s="87" t="s">
        <v>2991</v>
      </c>
      <c r="AO366" s="79" t="s">
        <v>3049</v>
      </c>
      <c r="AP366" s="79" t="b">
        <v>0</v>
      </c>
      <c r="AQ366" s="87" t="s">
        <v>2783</v>
      </c>
      <c r="AR366" s="79" t="s">
        <v>178</v>
      </c>
      <c r="AS366" s="79">
        <v>0</v>
      </c>
      <c r="AT366" s="79">
        <v>0</v>
      </c>
      <c r="AU366" s="79"/>
      <c r="AV366" s="79"/>
      <c r="AW366" s="79"/>
      <c r="AX366" s="79"/>
      <c r="AY366" s="79"/>
      <c r="AZ366" s="79"/>
      <c r="BA366" s="79"/>
      <c r="BB366" s="79"/>
      <c r="BC366" s="78" t="str">
        <f>REPLACE(INDEX(GroupVertices[Group],MATCH(Edges[[#This Row],[Vertex 1]],GroupVertices[Vertex],0)),1,1,"")</f>
        <v>153</v>
      </c>
      <c r="BD366" s="78" t="str">
        <f>REPLACE(INDEX(GroupVertices[Group],MATCH(Edges[[#This Row],[Vertex 2]],GroupVertices[Vertex],0)),1,1,"")</f>
        <v>153</v>
      </c>
    </row>
    <row r="367" spans="1:56" ht="15">
      <c r="A367" s="64" t="s">
        <v>438</v>
      </c>
      <c r="B367" s="64" t="s">
        <v>438</v>
      </c>
      <c r="C367" s="65"/>
      <c r="D367" s="66"/>
      <c r="E367" s="67"/>
      <c r="F367" s="68"/>
      <c r="G367" s="65"/>
      <c r="H367" s="69"/>
      <c r="I367" s="70"/>
      <c r="J367" s="70"/>
      <c r="K367" s="34" t="s">
        <v>65</v>
      </c>
      <c r="L367" s="77">
        <v>367</v>
      </c>
      <c r="M367" s="77"/>
      <c r="N367" s="72"/>
      <c r="O367" s="79" t="s">
        <v>178</v>
      </c>
      <c r="P367" s="81">
        <v>43658.18524305556</v>
      </c>
      <c r="Q367" s="79" t="s">
        <v>849</v>
      </c>
      <c r="R367" s="79"/>
      <c r="S367" s="79"/>
      <c r="T367" s="79" t="s">
        <v>1048</v>
      </c>
      <c r="U367" s="79"/>
      <c r="V367" s="82" t="s">
        <v>1358</v>
      </c>
      <c r="W367" s="81">
        <v>43658.18524305556</v>
      </c>
      <c r="X367" s="85">
        <v>43658</v>
      </c>
      <c r="Y367" s="87" t="s">
        <v>1747</v>
      </c>
      <c r="Z367" s="82" t="s">
        <v>2266</v>
      </c>
      <c r="AA367" s="79"/>
      <c r="AB367" s="79"/>
      <c r="AC367" s="87" t="s">
        <v>2784</v>
      </c>
      <c r="AD367" s="79"/>
      <c r="AE367" s="79" t="b">
        <v>0</v>
      </c>
      <c r="AF367" s="79">
        <v>0</v>
      </c>
      <c r="AG367" s="87" t="s">
        <v>2991</v>
      </c>
      <c r="AH367" s="79" t="b">
        <v>0</v>
      </c>
      <c r="AI367" s="79" t="s">
        <v>3019</v>
      </c>
      <c r="AJ367" s="79"/>
      <c r="AK367" s="87" t="s">
        <v>2991</v>
      </c>
      <c r="AL367" s="79" t="b">
        <v>0</v>
      </c>
      <c r="AM367" s="79">
        <v>0</v>
      </c>
      <c r="AN367" s="87" t="s">
        <v>2991</v>
      </c>
      <c r="AO367" s="79" t="s">
        <v>3049</v>
      </c>
      <c r="AP367" s="79" t="b">
        <v>0</v>
      </c>
      <c r="AQ367" s="87" t="s">
        <v>2784</v>
      </c>
      <c r="AR367" s="79" t="s">
        <v>178</v>
      </c>
      <c r="AS367" s="79">
        <v>0</v>
      </c>
      <c r="AT367" s="79">
        <v>0</v>
      </c>
      <c r="AU367" s="79"/>
      <c r="AV367" s="79"/>
      <c r="AW367" s="79"/>
      <c r="AX367" s="79"/>
      <c r="AY367" s="79"/>
      <c r="AZ367" s="79"/>
      <c r="BA367" s="79"/>
      <c r="BB367" s="79"/>
      <c r="BC367" s="78" t="str">
        <f>REPLACE(INDEX(GroupVertices[Group],MATCH(Edges[[#This Row],[Vertex 1]],GroupVertices[Vertex],0)),1,1,"")</f>
        <v>153</v>
      </c>
      <c r="BD367" s="78" t="str">
        <f>REPLACE(INDEX(GroupVertices[Group],MATCH(Edges[[#This Row],[Vertex 2]],GroupVertices[Vertex],0)),1,1,"")</f>
        <v>153</v>
      </c>
    </row>
    <row r="368" spans="1:56" ht="15">
      <c r="A368" s="64" t="s">
        <v>438</v>
      </c>
      <c r="B368" s="64" t="s">
        <v>438</v>
      </c>
      <c r="C368" s="65"/>
      <c r="D368" s="66"/>
      <c r="E368" s="67"/>
      <c r="F368" s="68"/>
      <c r="G368" s="65"/>
      <c r="H368" s="69"/>
      <c r="I368" s="70"/>
      <c r="J368" s="70"/>
      <c r="K368" s="34" t="s">
        <v>65</v>
      </c>
      <c r="L368" s="77">
        <v>368</v>
      </c>
      <c r="M368" s="77"/>
      <c r="N368" s="72"/>
      <c r="O368" s="79" t="s">
        <v>178</v>
      </c>
      <c r="P368" s="81">
        <v>43658.188101851854</v>
      </c>
      <c r="Q368" s="79" t="s">
        <v>850</v>
      </c>
      <c r="R368" s="79"/>
      <c r="S368" s="79"/>
      <c r="T368" s="79" t="s">
        <v>1048</v>
      </c>
      <c r="U368" s="79"/>
      <c r="V368" s="82" t="s">
        <v>1358</v>
      </c>
      <c r="W368" s="81">
        <v>43658.188101851854</v>
      </c>
      <c r="X368" s="85">
        <v>43658</v>
      </c>
      <c r="Y368" s="87" t="s">
        <v>1748</v>
      </c>
      <c r="Z368" s="82" t="s">
        <v>2267</v>
      </c>
      <c r="AA368" s="79"/>
      <c r="AB368" s="79"/>
      <c r="AC368" s="87" t="s">
        <v>2785</v>
      </c>
      <c r="AD368" s="79"/>
      <c r="AE368" s="79" t="b">
        <v>0</v>
      </c>
      <c r="AF368" s="79">
        <v>0</v>
      </c>
      <c r="AG368" s="87" t="s">
        <v>2991</v>
      </c>
      <c r="AH368" s="79" t="b">
        <v>0</v>
      </c>
      <c r="AI368" s="79" t="s">
        <v>3019</v>
      </c>
      <c r="AJ368" s="79"/>
      <c r="AK368" s="87" t="s">
        <v>2991</v>
      </c>
      <c r="AL368" s="79" t="b">
        <v>0</v>
      </c>
      <c r="AM368" s="79">
        <v>0</v>
      </c>
      <c r="AN368" s="87" t="s">
        <v>2991</v>
      </c>
      <c r="AO368" s="79" t="s">
        <v>3049</v>
      </c>
      <c r="AP368" s="79" t="b">
        <v>0</v>
      </c>
      <c r="AQ368" s="87" t="s">
        <v>2785</v>
      </c>
      <c r="AR368" s="79" t="s">
        <v>178</v>
      </c>
      <c r="AS368" s="79">
        <v>0</v>
      </c>
      <c r="AT368" s="79">
        <v>0</v>
      </c>
      <c r="AU368" s="79"/>
      <c r="AV368" s="79"/>
      <c r="AW368" s="79"/>
      <c r="AX368" s="79"/>
      <c r="AY368" s="79"/>
      <c r="AZ368" s="79"/>
      <c r="BA368" s="79"/>
      <c r="BB368" s="79"/>
      <c r="BC368" s="78" t="str">
        <f>REPLACE(INDEX(GroupVertices[Group],MATCH(Edges[[#This Row],[Vertex 1]],GroupVertices[Vertex],0)),1,1,"")</f>
        <v>153</v>
      </c>
      <c r="BD368" s="78" t="str">
        <f>REPLACE(INDEX(GroupVertices[Group],MATCH(Edges[[#This Row],[Vertex 2]],GroupVertices[Vertex],0)),1,1,"")</f>
        <v>153</v>
      </c>
    </row>
    <row r="369" spans="1:56" ht="15">
      <c r="A369" s="64" t="s">
        <v>438</v>
      </c>
      <c r="B369" s="64" t="s">
        <v>438</v>
      </c>
      <c r="C369" s="65"/>
      <c r="D369" s="66"/>
      <c r="E369" s="67"/>
      <c r="F369" s="68"/>
      <c r="G369" s="65"/>
      <c r="H369" s="69"/>
      <c r="I369" s="70"/>
      <c r="J369" s="70"/>
      <c r="K369" s="34" t="s">
        <v>65</v>
      </c>
      <c r="L369" s="77">
        <v>369</v>
      </c>
      <c r="M369" s="77"/>
      <c r="N369" s="72"/>
      <c r="O369" s="79" t="s">
        <v>178</v>
      </c>
      <c r="P369" s="81">
        <v>43658.19258101852</v>
      </c>
      <c r="Q369" s="79" t="s">
        <v>851</v>
      </c>
      <c r="R369" s="79"/>
      <c r="S369" s="79"/>
      <c r="T369" s="79" t="s">
        <v>1048</v>
      </c>
      <c r="U369" s="79"/>
      <c r="V369" s="82" t="s">
        <v>1358</v>
      </c>
      <c r="W369" s="81">
        <v>43658.19258101852</v>
      </c>
      <c r="X369" s="85">
        <v>43658</v>
      </c>
      <c r="Y369" s="87" t="s">
        <v>1749</v>
      </c>
      <c r="Z369" s="82" t="s">
        <v>2268</v>
      </c>
      <c r="AA369" s="79"/>
      <c r="AB369" s="79"/>
      <c r="AC369" s="87" t="s">
        <v>2786</v>
      </c>
      <c r="AD369" s="79"/>
      <c r="AE369" s="79" t="b">
        <v>0</v>
      </c>
      <c r="AF369" s="79">
        <v>0</v>
      </c>
      <c r="AG369" s="87" t="s">
        <v>2991</v>
      </c>
      <c r="AH369" s="79" t="b">
        <v>0</v>
      </c>
      <c r="AI369" s="79" t="s">
        <v>3019</v>
      </c>
      <c r="AJ369" s="79"/>
      <c r="AK369" s="87" t="s">
        <v>2991</v>
      </c>
      <c r="AL369" s="79" t="b">
        <v>0</v>
      </c>
      <c r="AM369" s="79">
        <v>0</v>
      </c>
      <c r="AN369" s="87" t="s">
        <v>2991</v>
      </c>
      <c r="AO369" s="79" t="s">
        <v>3049</v>
      </c>
      <c r="AP369" s="79" t="b">
        <v>0</v>
      </c>
      <c r="AQ369" s="87" t="s">
        <v>2786</v>
      </c>
      <c r="AR369" s="79" t="s">
        <v>178</v>
      </c>
      <c r="AS369" s="79">
        <v>0</v>
      </c>
      <c r="AT369" s="79">
        <v>0</v>
      </c>
      <c r="AU369" s="79"/>
      <c r="AV369" s="79"/>
      <c r="AW369" s="79"/>
      <c r="AX369" s="79"/>
      <c r="AY369" s="79"/>
      <c r="AZ369" s="79"/>
      <c r="BA369" s="79"/>
      <c r="BB369" s="79"/>
      <c r="BC369" s="78" t="str">
        <f>REPLACE(INDEX(GroupVertices[Group],MATCH(Edges[[#This Row],[Vertex 1]],GroupVertices[Vertex],0)),1,1,"")</f>
        <v>153</v>
      </c>
      <c r="BD369" s="78" t="str">
        <f>REPLACE(INDEX(GroupVertices[Group],MATCH(Edges[[#This Row],[Vertex 2]],GroupVertices[Vertex],0)),1,1,"")</f>
        <v>153</v>
      </c>
    </row>
    <row r="370" spans="1:56" ht="15">
      <c r="A370" s="64" t="s">
        <v>438</v>
      </c>
      <c r="B370" s="64" t="s">
        <v>438</v>
      </c>
      <c r="C370" s="65"/>
      <c r="D370" s="66"/>
      <c r="E370" s="67"/>
      <c r="F370" s="68"/>
      <c r="G370" s="65"/>
      <c r="H370" s="69"/>
      <c r="I370" s="70"/>
      <c r="J370" s="70"/>
      <c r="K370" s="34" t="s">
        <v>65</v>
      </c>
      <c r="L370" s="77">
        <v>370</v>
      </c>
      <c r="M370" s="77"/>
      <c r="N370" s="72"/>
      <c r="O370" s="79" t="s">
        <v>178</v>
      </c>
      <c r="P370" s="81">
        <v>43658.19635416667</v>
      </c>
      <c r="Q370" s="79" t="s">
        <v>852</v>
      </c>
      <c r="R370" s="79"/>
      <c r="S370" s="79"/>
      <c r="T370" s="79" t="s">
        <v>1048</v>
      </c>
      <c r="U370" s="79"/>
      <c r="V370" s="82" t="s">
        <v>1358</v>
      </c>
      <c r="W370" s="81">
        <v>43658.19635416667</v>
      </c>
      <c r="X370" s="85">
        <v>43658</v>
      </c>
      <c r="Y370" s="87" t="s">
        <v>1750</v>
      </c>
      <c r="Z370" s="82" t="s">
        <v>2269</v>
      </c>
      <c r="AA370" s="79"/>
      <c r="AB370" s="79"/>
      <c r="AC370" s="87" t="s">
        <v>2787</v>
      </c>
      <c r="AD370" s="79"/>
      <c r="AE370" s="79" t="b">
        <v>0</v>
      </c>
      <c r="AF370" s="79">
        <v>1</v>
      </c>
      <c r="AG370" s="87" t="s">
        <v>2991</v>
      </c>
      <c r="AH370" s="79" t="b">
        <v>0</v>
      </c>
      <c r="AI370" s="79" t="s">
        <v>3019</v>
      </c>
      <c r="AJ370" s="79"/>
      <c r="AK370" s="87" t="s">
        <v>2991</v>
      </c>
      <c r="AL370" s="79" t="b">
        <v>0</v>
      </c>
      <c r="AM370" s="79">
        <v>0</v>
      </c>
      <c r="AN370" s="87" t="s">
        <v>2991</v>
      </c>
      <c r="AO370" s="79" t="s">
        <v>3049</v>
      </c>
      <c r="AP370" s="79" t="b">
        <v>0</v>
      </c>
      <c r="AQ370" s="87" t="s">
        <v>2787</v>
      </c>
      <c r="AR370" s="79" t="s">
        <v>178</v>
      </c>
      <c r="AS370" s="79">
        <v>0</v>
      </c>
      <c r="AT370" s="79">
        <v>0</v>
      </c>
      <c r="AU370" s="79"/>
      <c r="AV370" s="79"/>
      <c r="AW370" s="79"/>
      <c r="AX370" s="79"/>
      <c r="AY370" s="79"/>
      <c r="AZ370" s="79"/>
      <c r="BA370" s="79"/>
      <c r="BB370" s="79"/>
      <c r="BC370" s="78" t="str">
        <f>REPLACE(INDEX(GroupVertices[Group],MATCH(Edges[[#This Row],[Vertex 1]],GroupVertices[Vertex],0)),1,1,"")</f>
        <v>153</v>
      </c>
      <c r="BD370" s="78" t="str">
        <f>REPLACE(INDEX(GroupVertices[Group],MATCH(Edges[[#This Row],[Vertex 2]],GroupVertices[Vertex],0)),1,1,"")</f>
        <v>153</v>
      </c>
    </row>
    <row r="371" spans="1:56" ht="15">
      <c r="A371" s="64" t="s">
        <v>438</v>
      </c>
      <c r="B371" s="64" t="s">
        <v>438</v>
      </c>
      <c r="C371" s="65"/>
      <c r="D371" s="66"/>
      <c r="E371" s="67"/>
      <c r="F371" s="68"/>
      <c r="G371" s="65"/>
      <c r="H371" s="69"/>
      <c r="I371" s="70"/>
      <c r="J371" s="70"/>
      <c r="K371" s="34" t="s">
        <v>65</v>
      </c>
      <c r="L371" s="77">
        <v>371</v>
      </c>
      <c r="M371" s="77"/>
      <c r="N371" s="72"/>
      <c r="O371" s="79" t="s">
        <v>178</v>
      </c>
      <c r="P371" s="81">
        <v>43658.50163194445</v>
      </c>
      <c r="Q371" s="79" t="s">
        <v>853</v>
      </c>
      <c r="R371" s="79"/>
      <c r="S371" s="79"/>
      <c r="T371" s="79" t="s">
        <v>1048</v>
      </c>
      <c r="U371" s="79"/>
      <c r="V371" s="82" t="s">
        <v>1358</v>
      </c>
      <c r="W371" s="81">
        <v>43658.50163194445</v>
      </c>
      <c r="X371" s="85">
        <v>43658</v>
      </c>
      <c r="Y371" s="87" t="s">
        <v>1751</v>
      </c>
      <c r="Z371" s="82" t="s">
        <v>2270</v>
      </c>
      <c r="AA371" s="79"/>
      <c r="AB371" s="79"/>
      <c r="AC371" s="87" t="s">
        <v>2788</v>
      </c>
      <c r="AD371" s="79"/>
      <c r="AE371" s="79" t="b">
        <v>0</v>
      </c>
      <c r="AF371" s="79">
        <v>0</v>
      </c>
      <c r="AG371" s="87" t="s">
        <v>2991</v>
      </c>
      <c r="AH371" s="79" t="b">
        <v>0</v>
      </c>
      <c r="AI371" s="79" t="s">
        <v>3019</v>
      </c>
      <c r="AJ371" s="79"/>
      <c r="AK371" s="87" t="s">
        <v>2991</v>
      </c>
      <c r="AL371" s="79" t="b">
        <v>0</v>
      </c>
      <c r="AM371" s="79">
        <v>0</v>
      </c>
      <c r="AN371" s="87" t="s">
        <v>2991</v>
      </c>
      <c r="AO371" s="79" t="s">
        <v>3049</v>
      </c>
      <c r="AP371" s="79" t="b">
        <v>0</v>
      </c>
      <c r="AQ371" s="87" t="s">
        <v>2788</v>
      </c>
      <c r="AR371" s="79" t="s">
        <v>178</v>
      </c>
      <c r="AS371" s="79">
        <v>0</v>
      </c>
      <c r="AT371" s="79">
        <v>0</v>
      </c>
      <c r="AU371" s="79"/>
      <c r="AV371" s="79"/>
      <c r="AW371" s="79"/>
      <c r="AX371" s="79"/>
      <c r="AY371" s="79"/>
      <c r="AZ371" s="79"/>
      <c r="BA371" s="79"/>
      <c r="BB371" s="79"/>
      <c r="BC371" s="78" t="str">
        <f>REPLACE(INDEX(GroupVertices[Group],MATCH(Edges[[#This Row],[Vertex 1]],GroupVertices[Vertex],0)),1,1,"")</f>
        <v>153</v>
      </c>
      <c r="BD371" s="78" t="str">
        <f>REPLACE(INDEX(GroupVertices[Group],MATCH(Edges[[#This Row],[Vertex 2]],GroupVertices[Vertex],0)),1,1,"")</f>
        <v>153</v>
      </c>
    </row>
    <row r="372" spans="1:56" ht="15">
      <c r="A372" s="64" t="s">
        <v>438</v>
      </c>
      <c r="B372" s="64" t="s">
        <v>438</v>
      </c>
      <c r="C372" s="65"/>
      <c r="D372" s="66"/>
      <c r="E372" s="67"/>
      <c r="F372" s="68"/>
      <c r="G372" s="65"/>
      <c r="H372" s="69"/>
      <c r="I372" s="70"/>
      <c r="J372" s="70"/>
      <c r="K372" s="34" t="s">
        <v>65</v>
      </c>
      <c r="L372" s="77">
        <v>372</v>
      </c>
      <c r="M372" s="77"/>
      <c r="N372" s="72"/>
      <c r="O372" s="79" t="s">
        <v>178</v>
      </c>
      <c r="P372" s="81">
        <v>43658.50886574074</v>
      </c>
      <c r="Q372" s="79" t="s">
        <v>854</v>
      </c>
      <c r="R372" s="79"/>
      <c r="S372" s="79"/>
      <c r="T372" s="79" t="s">
        <v>1048</v>
      </c>
      <c r="U372" s="79"/>
      <c r="V372" s="82" t="s">
        <v>1358</v>
      </c>
      <c r="W372" s="81">
        <v>43658.50886574074</v>
      </c>
      <c r="X372" s="85">
        <v>43658</v>
      </c>
      <c r="Y372" s="87" t="s">
        <v>1752</v>
      </c>
      <c r="Z372" s="82" t="s">
        <v>2271</v>
      </c>
      <c r="AA372" s="79"/>
      <c r="AB372" s="79"/>
      <c r="AC372" s="87" t="s">
        <v>2789</v>
      </c>
      <c r="AD372" s="79"/>
      <c r="AE372" s="79" t="b">
        <v>0</v>
      </c>
      <c r="AF372" s="79">
        <v>0</v>
      </c>
      <c r="AG372" s="87" t="s">
        <v>2991</v>
      </c>
      <c r="AH372" s="79" t="b">
        <v>0</v>
      </c>
      <c r="AI372" s="79" t="s">
        <v>3019</v>
      </c>
      <c r="AJ372" s="79"/>
      <c r="AK372" s="87" t="s">
        <v>2991</v>
      </c>
      <c r="AL372" s="79" t="b">
        <v>0</v>
      </c>
      <c r="AM372" s="79">
        <v>0</v>
      </c>
      <c r="AN372" s="87" t="s">
        <v>2991</v>
      </c>
      <c r="AO372" s="79" t="s">
        <v>3049</v>
      </c>
      <c r="AP372" s="79" t="b">
        <v>0</v>
      </c>
      <c r="AQ372" s="87" t="s">
        <v>2789</v>
      </c>
      <c r="AR372" s="79" t="s">
        <v>178</v>
      </c>
      <c r="AS372" s="79">
        <v>0</v>
      </c>
      <c r="AT372" s="79">
        <v>0</v>
      </c>
      <c r="AU372" s="79"/>
      <c r="AV372" s="79"/>
      <c r="AW372" s="79"/>
      <c r="AX372" s="79"/>
      <c r="AY372" s="79"/>
      <c r="AZ372" s="79"/>
      <c r="BA372" s="79"/>
      <c r="BB372" s="79"/>
      <c r="BC372" s="78" t="str">
        <f>REPLACE(INDEX(GroupVertices[Group],MATCH(Edges[[#This Row],[Vertex 1]],GroupVertices[Vertex],0)),1,1,"")</f>
        <v>153</v>
      </c>
      <c r="BD372" s="78" t="str">
        <f>REPLACE(INDEX(GroupVertices[Group],MATCH(Edges[[#This Row],[Vertex 2]],GroupVertices[Vertex],0)),1,1,"")</f>
        <v>153</v>
      </c>
    </row>
    <row r="373" spans="1:56" ht="15">
      <c r="A373" s="64" t="s">
        <v>438</v>
      </c>
      <c r="B373" s="64" t="s">
        <v>438</v>
      </c>
      <c r="C373" s="65"/>
      <c r="D373" s="66"/>
      <c r="E373" s="67"/>
      <c r="F373" s="68"/>
      <c r="G373" s="65"/>
      <c r="H373" s="69"/>
      <c r="I373" s="70"/>
      <c r="J373" s="70"/>
      <c r="K373" s="34" t="s">
        <v>65</v>
      </c>
      <c r="L373" s="77">
        <v>373</v>
      </c>
      <c r="M373" s="77"/>
      <c r="N373" s="72"/>
      <c r="O373" s="79" t="s">
        <v>178</v>
      </c>
      <c r="P373" s="81">
        <v>43658.51133101852</v>
      </c>
      <c r="Q373" s="79" t="s">
        <v>855</v>
      </c>
      <c r="R373" s="79"/>
      <c r="S373" s="79"/>
      <c r="T373" s="79" t="s">
        <v>1048</v>
      </c>
      <c r="U373" s="79"/>
      <c r="V373" s="82" t="s">
        <v>1358</v>
      </c>
      <c r="W373" s="81">
        <v>43658.51133101852</v>
      </c>
      <c r="X373" s="85">
        <v>43658</v>
      </c>
      <c r="Y373" s="87" t="s">
        <v>1753</v>
      </c>
      <c r="Z373" s="82" t="s">
        <v>2272</v>
      </c>
      <c r="AA373" s="79"/>
      <c r="AB373" s="79"/>
      <c r="AC373" s="87" t="s">
        <v>2790</v>
      </c>
      <c r="AD373" s="79"/>
      <c r="AE373" s="79" t="b">
        <v>0</v>
      </c>
      <c r="AF373" s="79">
        <v>0</v>
      </c>
      <c r="AG373" s="87" t="s">
        <v>2991</v>
      </c>
      <c r="AH373" s="79" t="b">
        <v>0</v>
      </c>
      <c r="AI373" s="79" t="s">
        <v>3019</v>
      </c>
      <c r="AJ373" s="79"/>
      <c r="AK373" s="87" t="s">
        <v>2991</v>
      </c>
      <c r="AL373" s="79" t="b">
        <v>0</v>
      </c>
      <c r="AM373" s="79">
        <v>0</v>
      </c>
      <c r="AN373" s="87" t="s">
        <v>2991</v>
      </c>
      <c r="AO373" s="79" t="s">
        <v>3049</v>
      </c>
      <c r="AP373" s="79" t="b">
        <v>0</v>
      </c>
      <c r="AQ373" s="87" t="s">
        <v>2790</v>
      </c>
      <c r="AR373" s="79" t="s">
        <v>178</v>
      </c>
      <c r="AS373" s="79">
        <v>0</v>
      </c>
      <c r="AT373" s="79">
        <v>0</v>
      </c>
      <c r="AU373" s="79"/>
      <c r="AV373" s="79"/>
      <c r="AW373" s="79"/>
      <c r="AX373" s="79"/>
      <c r="AY373" s="79"/>
      <c r="AZ373" s="79"/>
      <c r="BA373" s="79"/>
      <c r="BB373" s="79"/>
      <c r="BC373" s="78" t="str">
        <f>REPLACE(INDEX(GroupVertices[Group],MATCH(Edges[[#This Row],[Vertex 1]],GroupVertices[Vertex],0)),1,1,"")</f>
        <v>153</v>
      </c>
      <c r="BD373" s="78" t="str">
        <f>REPLACE(INDEX(GroupVertices[Group],MATCH(Edges[[#This Row],[Vertex 2]],GroupVertices[Vertex],0)),1,1,"")</f>
        <v>153</v>
      </c>
    </row>
    <row r="374" spans="1:56" ht="15">
      <c r="A374" s="64" t="s">
        <v>438</v>
      </c>
      <c r="B374" s="64" t="s">
        <v>438</v>
      </c>
      <c r="C374" s="65"/>
      <c r="D374" s="66"/>
      <c r="E374" s="67"/>
      <c r="F374" s="68"/>
      <c r="G374" s="65"/>
      <c r="H374" s="69"/>
      <c r="I374" s="70"/>
      <c r="J374" s="70"/>
      <c r="K374" s="34" t="s">
        <v>65</v>
      </c>
      <c r="L374" s="77">
        <v>374</v>
      </c>
      <c r="M374" s="77"/>
      <c r="N374" s="72"/>
      <c r="O374" s="79" t="s">
        <v>178</v>
      </c>
      <c r="P374" s="81">
        <v>43658.51225694444</v>
      </c>
      <c r="Q374" s="79" t="s">
        <v>856</v>
      </c>
      <c r="R374" s="79"/>
      <c r="S374" s="79"/>
      <c r="T374" s="79" t="s">
        <v>1048</v>
      </c>
      <c r="U374" s="79"/>
      <c r="V374" s="82" t="s">
        <v>1358</v>
      </c>
      <c r="W374" s="81">
        <v>43658.51225694444</v>
      </c>
      <c r="X374" s="85">
        <v>43658</v>
      </c>
      <c r="Y374" s="87" t="s">
        <v>1754</v>
      </c>
      <c r="Z374" s="82" t="s">
        <v>2273</v>
      </c>
      <c r="AA374" s="79"/>
      <c r="AB374" s="79"/>
      <c r="AC374" s="87" t="s">
        <v>2791</v>
      </c>
      <c r="AD374" s="79"/>
      <c r="AE374" s="79" t="b">
        <v>0</v>
      </c>
      <c r="AF374" s="79">
        <v>0</v>
      </c>
      <c r="AG374" s="87" t="s">
        <v>2991</v>
      </c>
      <c r="AH374" s="79" t="b">
        <v>0</v>
      </c>
      <c r="AI374" s="79" t="s">
        <v>3019</v>
      </c>
      <c r="AJ374" s="79"/>
      <c r="AK374" s="87" t="s">
        <v>2991</v>
      </c>
      <c r="AL374" s="79" t="b">
        <v>0</v>
      </c>
      <c r="AM374" s="79">
        <v>0</v>
      </c>
      <c r="AN374" s="87" t="s">
        <v>2991</v>
      </c>
      <c r="AO374" s="79" t="s">
        <v>3049</v>
      </c>
      <c r="AP374" s="79" t="b">
        <v>0</v>
      </c>
      <c r="AQ374" s="87" t="s">
        <v>2791</v>
      </c>
      <c r="AR374" s="79" t="s">
        <v>178</v>
      </c>
      <c r="AS374" s="79">
        <v>0</v>
      </c>
      <c r="AT374" s="79">
        <v>0</v>
      </c>
      <c r="AU374" s="79"/>
      <c r="AV374" s="79"/>
      <c r="AW374" s="79"/>
      <c r="AX374" s="79"/>
      <c r="AY374" s="79"/>
      <c r="AZ374" s="79"/>
      <c r="BA374" s="79"/>
      <c r="BB374" s="79"/>
      <c r="BC374" s="78" t="str">
        <f>REPLACE(INDEX(GroupVertices[Group],MATCH(Edges[[#This Row],[Vertex 1]],GroupVertices[Vertex],0)),1,1,"")</f>
        <v>153</v>
      </c>
      <c r="BD374" s="78" t="str">
        <f>REPLACE(INDEX(GroupVertices[Group],MATCH(Edges[[#This Row],[Vertex 2]],GroupVertices[Vertex],0)),1,1,"")</f>
        <v>153</v>
      </c>
    </row>
    <row r="375" spans="1:56" ht="15">
      <c r="A375" s="64" t="s">
        <v>438</v>
      </c>
      <c r="B375" s="64" t="s">
        <v>438</v>
      </c>
      <c r="C375" s="65"/>
      <c r="D375" s="66"/>
      <c r="E375" s="67"/>
      <c r="F375" s="68"/>
      <c r="G375" s="65"/>
      <c r="H375" s="69"/>
      <c r="I375" s="70"/>
      <c r="J375" s="70"/>
      <c r="K375" s="34" t="s">
        <v>65</v>
      </c>
      <c r="L375" s="77">
        <v>375</v>
      </c>
      <c r="M375" s="77"/>
      <c r="N375" s="72"/>
      <c r="O375" s="79" t="s">
        <v>178</v>
      </c>
      <c r="P375" s="81">
        <v>43658.515868055554</v>
      </c>
      <c r="Q375" s="79" t="s">
        <v>857</v>
      </c>
      <c r="R375" s="79"/>
      <c r="S375" s="79"/>
      <c r="T375" s="79" t="s">
        <v>1048</v>
      </c>
      <c r="U375" s="79"/>
      <c r="V375" s="82" t="s">
        <v>1358</v>
      </c>
      <c r="W375" s="81">
        <v>43658.515868055554</v>
      </c>
      <c r="X375" s="85">
        <v>43658</v>
      </c>
      <c r="Y375" s="87" t="s">
        <v>1755</v>
      </c>
      <c r="Z375" s="82" t="s">
        <v>2274</v>
      </c>
      <c r="AA375" s="79"/>
      <c r="AB375" s="79"/>
      <c r="AC375" s="87" t="s">
        <v>2792</v>
      </c>
      <c r="AD375" s="79"/>
      <c r="AE375" s="79" t="b">
        <v>0</v>
      </c>
      <c r="AF375" s="79">
        <v>0</v>
      </c>
      <c r="AG375" s="87" t="s">
        <v>2991</v>
      </c>
      <c r="AH375" s="79" t="b">
        <v>0</v>
      </c>
      <c r="AI375" s="79" t="s">
        <v>3019</v>
      </c>
      <c r="AJ375" s="79"/>
      <c r="AK375" s="87" t="s">
        <v>2991</v>
      </c>
      <c r="AL375" s="79" t="b">
        <v>0</v>
      </c>
      <c r="AM375" s="79">
        <v>0</v>
      </c>
      <c r="AN375" s="87" t="s">
        <v>2991</v>
      </c>
      <c r="AO375" s="79" t="s">
        <v>3049</v>
      </c>
      <c r="AP375" s="79" t="b">
        <v>0</v>
      </c>
      <c r="AQ375" s="87" t="s">
        <v>2792</v>
      </c>
      <c r="AR375" s="79" t="s">
        <v>178</v>
      </c>
      <c r="AS375" s="79">
        <v>0</v>
      </c>
      <c r="AT375" s="79">
        <v>0</v>
      </c>
      <c r="AU375" s="79"/>
      <c r="AV375" s="79"/>
      <c r="AW375" s="79"/>
      <c r="AX375" s="79"/>
      <c r="AY375" s="79"/>
      <c r="AZ375" s="79"/>
      <c r="BA375" s="79"/>
      <c r="BB375" s="79"/>
      <c r="BC375" s="78" t="str">
        <f>REPLACE(INDEX(GroupVertices[Group],MATCH(Edges[[#This Row],[Vertex 1]],GroupVertices[Vertex],0)),1,1,"")</f>
        <v>153</v>
      </c>
      <c r="BD375" s="78" t="str">
        <f>REPLACE(INDEX(GroupVertices[Group],MATCH(Edges[[#This Row],[Vertex 2]],GroupVertices[Vertex],0)),1,1,"")</f>
        <v>153</v>
      </c>
    </row>
    <row r="376" spans="1:56" ht="15">
      <c r="A376" s="64" t="s">
        <v>438</v>
      </c>
      <c r="B376" s="64" t="s">
        <v>438</v>
      </c>
      <c r="C376" s="65"/>
      <c r="D376" s="66"/>
      <c r="E376" s="67"/>
      <c r="F376" s="68"/>
      <c r="G376" s="65"/>
      <c r="H376" s="69"/>
      <c r="I376" s="70"/>
      <c r="J376" s="70"/>
      <c r="K376" s="34" t="s">
        <v>65</v>
      </c>
      <c r="L376" s="77">
        <v>376</v>
      </c>
      <c r="M376" s="77"/>
      <c r="N376" s="72"/>
      <c r="O376" s="79" t="s">
        <v>178</v>
      </c>
      <c r="P376" s="81">
        <v>43658.51641203704</v>
      </c>
      <c r="Q376" s="79" t="s">
        <v>858</v>
      </c>
      <c r="R376" s="79"/>
      <c r="S376" s="79"/>
      <c r="T376" s="79" t="s">
        <v>1048</v>
      </c>
      <c r="U376" s="79"/>
      <c r="V376" s="82" t="s">
        <v>1358</v>
      </c>
      <c r="W376" s="81">
        <v>43658.51641203704</v>
      </c>
      <c r="X376" s="85">
        <v>43658</v>
      </c>
      <c r="Y376" s="87" t="s">
        <v>1756</v>
      </c>
      <c r="Z376" s="82" t="s">
        <v>2275</v>
      </c>
      <c r="AA376" s="79"/>
      <c r="AB376" s="79"/>
      <c r="AC376" s="87" t="s">
        <v>2793</v>
      </c>
      <c r="AD376" s="79"/>
      <c r="AE376" s="79" t="b">
        <v>0</v>
      </c>
      <c r="AF376" s="79">
        <v>0</v>
      </c>
      <c r="AG376" s="87" t="s">
        <v>2991</v>
      </c>
      <c r="AH376" s="79" t="b">
        <v>0</v>
      </c>
      <c r="AI376" s="79" t="s">
        <v>3019</v>
      </c>
      <c r="AJ376" s="79"/>
      <c r="AK376" s="87" t="s">
        <v>2991</v>
      </c>
      <c r="AL376" s="79" t="b">
        <v>0</v>
      </c>
      <c r="AM376" s="79">
        <v>0</v>
      </c>
      <c r="AN376" s="87" t="s">
        <v>2991</v>
      </c>
      <c r="AO376" s="79" t="s">
        <v>3049</v>
      </c>
      <c r="AP376" s="79" t="b">
        <v>0</v>
      </c>
      <c r="AQ376" s="87" t="s">
        <v>2793</v>
      </c>
      <c r="AR376" s="79" t="s">
        <v>178</v>
      </c>
      <c r="AS376" s="79">
        <v>0</v>
      </c>
      <c r="AT376" s="79">
        <v>0</v>
      </c>
      <c r="AU376" s="79"/>
      <c r="AV376" s="79"/>
      <c r="AW376" s="79"/>
      <c r="AX376" s="79"/>
      <c r="AY376" s="79"/>
      <c r="AZ376" s="79"/>
      <c r="BA376" s="79"/>
      <c r="BB376" s="79"/>
      <c r="BC376" s="78" t="str">
        <f>REPLACE(INDEX(GroupVertices[Group],MATCH(Edges[[#This Row],[Vertex 1]],GroupVertices[Vertex],0)),1,1,"")</f>
        <v>153</v>
      </c>
      <c r="BD376" s="78" t="str">
        <f>REPLACE(INDEX(GroupVertices[Group],MATCH(Edges[[#This Row],[Vertex 2]],GroupVertices[Vertex],0)),1,1,"")</f>
        <v>153</v>
      </c>
    </row>
    <row r="377" spans="1:56" ht="15">
      <c r="A377" s="64" t="s">
        <v>438</v>
      </c>
      <c r="B377" s="64" t="s">
        <v>438</v>
      </c>
      <c r="C377" s="65"/>
      <c r="D377" s="66"/>
      <c r="E377" s="67"/>
      <c r="F377" s="68"/>
      <c r="G377" s="65"/>
      <c r="H377" s="69"/>
      <c r="I377" s="70"/>
      <c r="J377" s="70"/>
      <c r="K377" s="34" t="s">
        <v>65</v>
      </c>
      <c r="L377" s="77">
        <v>377</v>
      </c>
      <c r="M377" s="77"/>
      <c r="N377" s="72"/>
      <c r="O377" s="79" t="s">
        <v>178</v>
      </c>
      <c r="P377" s="81">
        <v>43658.51872685185</v>
      </c>
      <c r="Q377" s="79" t="s">
        <v>859</v>
      </c>
      <c r="R377" s="79"/>
      <c r="S377" s="79"/>
      <c r="T377" s="79" t="s">
        <v>1048</v>
      </c>
      <c r="U377" s="79"/>
      <c r="V377" s="82" t="s">
        <v>1358</v>
      </c>
      <c r="W377" s="81">
        <v>43658.51872685185</v>
      </c>
      <c r="X377" s="85">
        <v>43658</v>
      </c>
      <c r="Y377" s="87" t="s">
        <v>1757</v>
      </c>
      <c r="Z377" s="82" t="s">
        <v>2276</v>
      </c>
      <c r="AA377" s="79"/>
      <c r="AB377" s="79"/>
      <c r="AC377" s="87" t="s">
        <v>2794</v>
      </c>
      <c r="AD377" s="79"/>
      <c r="AE377" s="79" t="b">
        <v>0</v>
      </c>
      <c r="AF377" s="79">
        <v>0</v>
      </c>
      <c r="AG377" s="87" t="s">
        <v>2991</v>
      </c>
      <c r="AH377" s="79" t="b">
        <v>0</v>
      </c>
      <c r="AI377" s="79" t="s">
        <v>3019</v>
      </c>
      <c r="AJ377" s="79"/>
      <c r="AK377" s="87" t="s">
        <v>2991</v>
      </c>
      <c r="AL377" s="79" t="b">
        <v>0</v>
      </c>
      <c r="AM377" s="79">
        <v>0</v>
      </c>
      <c r="AN377" s="87" t="s">
        <v>2991</v>
      </c>
      <c r="AO377" s="79" t="s">
        <v>3049</v>
      </c>
      <c r="AP377" s="79" t="b">
        <v>0</v>
      </c>
      <c r="AQ377" s="87" t="s">
        <v>2794</v>
      </c>
      <c r="AR377" s="79" t="s">
        <v>178</v>
      </c>
      <c r="AS377" s="79">
        <v>0</v>
      </c>
      <c r="AT377" s="79">
        <v>0</v>
      </c>
      <c r="AU377" s="79"/>
      <c r="AV377" s="79"/>
      <c r="AW377" s="79"/>
      <c r="AX377" s="79"/>
      <c r="AY377" s="79"/>
      <c r="AZ377" s="79"/>
      <c r="BA377" s="79"/>
      <c r="BB377" s="79"/>
      <c r="BC377" s="78" t="str">
        <f>REPLACE(INDEX(GroupVertices[Group],MATCH(Edges[[#This Row],[Vertex 1]],GroupVertices[Vertex],0)),1,1,"")</f>
        <v>153</v>
      </c>
      <c r="BD377" s="78" t="str">
        <f>REPLACE(INDEX(GroupVertices[Group],MATCH(Edges[[#This Row],[Vertex 2]],GroupVertices[Vertex],0)),1,1,"")</f>
        <v>153</v>
      </c>
    </row>
    <row r="378" spans="1:56" ht="15">
      <c r="A378" s="64" t="s">
        <v>438</v>
      </c>
      <c r="B378" s="64" t="s">
        <v>438</v>
      </c>
      <c r="C378" s="65"/>
      <c r="D378" s="66"/>
      <c r="E378" s="67"/>
      <c r="F378" s="68"/>
      <c r="G378" s="65"/>
      <c r="H378" s="69"/>
      <c r="I378" s="70"/>
      <c r="J378" s="70"/>
      <c r="K378" s="34" t="s">
        <v>65</v>
      </c>
      <c r="L378" s="77">
        <v>378</v>
      </c>
      <c r="M378" s="77"/>
      <c r="N378" s="72"/>
      <c r="O378" s="79" t="s">
        <v>178</v>
      </c>
      <c r="P378" s="81">
        <v>43658.52181712963</v>
      </c>
      <c r="Q378" s="79" t="s">
        <v>860</v>
      </c>
      <c r="R378" s="79"/>
      <c r="S378" s="79"/>
      <c r="T378" s="79" t="s">
        <v>1048</v>
      </c>
      <c r="U378" s="79"/>
      <c r="V378" s="82" t="s">
        <v>1358</v>
      </c>
      <c r="W378" s="81">
        <v>43658.52181712963</v>
      </c>
      <c r="X378" s="85">
        <v>43658</v>
      </c>
      <c r="Y378" s="87" t="s">
        <v>1758</v>
      </c>
      <c r="Z378" s="82" t="s">
        <v>2277</v>
      </c>
      <c r="AA378" s="79"/>
      <c r="AB378" s="79"/>
      <c r="AC378" s="87" t="s">
        <v>2795</v>
      </c>
      <c r="AD378" s="79"/>
      <c r="AE378" s="79" t="b">
        <v>0</v>
      </c>
      <c r="AF378" s="79">
        <v>0</v>
      </c>
      <c r="AG378" s="87" t="s">
        <v>2991</v>
      </c>
      <c r="AH378" s="79" t="b">
        <v>0</v>
      </c>
      <c r="AI378" s="79" t="s">
        <v>3019</v>
      </c>
      <c r="AJ378" s="79"/>
      <c r="AK378" s="87" t="s">
        <v>2991</v>
      </c>
      <c r="AL378" s="79" t="b">
        <v>0</v>
      </c>
      <c r="AM378" s="79">
        <v>0</v>
      </c>
      <c r="AN378" s="87" t="s">
        <v>2991</v>
      </c>
      <c r="AO378" s="79" t="s">
        <v>3049</v>
      </c>
      <c r="AP378" s="79" t="b">
        <v>0</v>
      </c>
      <c r="AQ378" s="87" t="s">
        <v>2795</v>
      </c>
      <c r="AR378" s="79" t="s">
        <v>178</v>
      </c>
      <c r="AS378" s="79">
        <v>0</v>
      </c>
      <c r="AT378" s="79">
        <v>0</v>
      </c>
      <c r="AU378" s="79"/>
      <c r="AV378" s="79"/>
      <c r="AW378" s="79"/>
      <c r="AX378" s="79"/>
      <c r="AY378" s="79"/>
      <c r="AZ378" s="79"/>
      <c r="BA378" s="79"/>
      <c r="BB378" s="79"/>
      <c r="BC378" s="78" t="str">
        <f>REPLACE(INDEX(GroupVertices[Group],MATCH(Edges[[#This Row],[Vertex 1]],GroupVertices[Vertex],0)),1,1,"")</f>
        <v>153</v>
      </c>
      <c r="BD378" s="78" t="str">
        <f>REPLACE(INDEX(GroupVertices[Group],MATCH(Edges[[#This Row],[Vertex 2]],GroupVertices[Vertex],0)),1,1,"")</f>
        <v>153</v>
      </c>
    </row>
    <row r="379" spans="1:56" ht="15">
      <c r="A379" s="64" t="s">
        <v>438</v>
      </c>
      <c r="B379" s="64" t="s">
        <v>438</v>
      </c>
      <c r="C379" s="65"/>
      <c r="D379" s="66"/>
      <c r="E379" s="67"/>
      <c r="F379" s="68"/>
      <c r="G379" s="65"/>
      <c r="H379" s="69"/>
      <c r="I379" s="70"/>
      <c r="J379" s="70"/>
      <c r="K379" s="34" t="s">
        <v>65</v>
      </c>
      <c r="L379" s="77">
        <v>379</v>
      </c>
      <c r="M379" s="77"/>
      <c r="N379" s="72"/>
      <c r="O379" s="79" t="s">
        <v>178</v>
      </c>
      <c r="P379" s="81">
        <v>43658.525289351855</v>
      </c>
      <c r="Q379" s="79" t="s">
        <v>861</v>
      </c>
      <c r="R379" s="79"/>
      <c r="S379" s="79"/>
      <c r="T379" s="79" t="s">
        <v>1048</v>
      </c>
      <c r="U379" s="79"/>
      <c r="V379" s="82" t="s">
        <v>1358</v>
      </c>
      <c r="W379" s="81">
        <v>43658.525289351855</v>
      </c>
      <c r="X379" s="85">
        <v>43658</v>
      </c>
      <c r="Y379" s="87" t="s">
        <v>1759</v>
      </c>
      <c r="Z379" s="82" t="s">
        <v>2278</v>
      </c>
      <c r="AA379" s="79"/>
      <c r="AB379" s="79"/>
      <c r="AC379" s="87" t="s">
        <v>2796</v>
      </c>
      <c r="AD379" s="79"/>
      <c r="AE379" s="79" t="b">
        <v>0</v>
      </c>
      <c r="AF379" s="79">
        <v>0</v>
      </c>
      <c r="AG379" s="87" t="s">
        <v>2991</v>
      </c>
      <c r="AH379" s="79" t="b">
        <v>0</v>
      </c>
      <c r="AI379" s="79" t="s">
        <v>3019</v>
      </c>
      <c r="AJ379" s="79"/>
      <c r="AK379" s="87" t="s">
        <v>2991</v>
      </c>
      <c r="AL379" s="79" t="b">
        <v>0</v>
      </c>
      <c r="AM379" s="79">
        <v>0</v>
      </c>
      <c r="AN379" s="87" t="s">
        <v>2991</v>
      </c>
      <c r="AO379" s="79" t="s">
        <v>3049</v>
      </c>
      <c r="AP379" s="79" t="b">
        <v>0</v>
      </c>
      <c r="AQ379" s="87" t="s">
        <v>2796</v>
      </c>
      <c r="AR379" s="79" t="s">
        <v>178</v>
      </c>
      <c r="AS379" s="79">
        <v>0</v>
      </c>
      <c r="AT379" s="79">
        <v>0</v>
      </c>
      <c r="AU379" s="79"/>
      <c r="AV379" s="79"/>
      <c r="AW379" s="79"/>
      <c r="AX379" s="79"/>
      <c r="AY379" s="79"/>
      <c r="AZ379" s="79"/>
      <c r="BA379" s="79"/>
      <c r="BB379" s="79"/>
      <c r="BC379" s="78" t="str">
        <f>REPLACE(INDEX(GroupVertices[Group],MATCH(Edges[[#This Row],[Vertex 1]],GroupVertices[Vertex],0)),1,1,"")</f>
        <v>153</v>
      </c>
      <c r="BD379" s="78" t="str">
        <f>REPLACE(INDEX(GroupVertices[Group],MATCH(Edges[[#This Row],[Vertex 2]],GroupVertices[Vertex],0)),1,1,"")</f>
        <v>153</v>
      </c>
    </row>
    <row r="380" spans="1:56" ht="15">
      <c r="A380" s="64" t="s">
        <v>438</v>
      </c>
      <c r="B380" s="64" t="s">
        <v>438</v>
      </c>
      <c r="C380" s="65"/>
      <c r="D380" s="66"/>
      <c r="E380" s="67"/>
      <c r="F380" s="68"/>
      <c r="G380" s="65"/>
      <c r="H380" s="69"/>
      <c r="I380" s="70"/>
      <c r="J380" s="70"/>
      <c r="K380" s="34" t="s">
        <v>65</v>
      </c>
      <c r="L380" s="77">
        <v>380</v>
      </c>
      <c r="M380" s="77"/>
      <c r="N380" s="72"/>
      <c r="O380" s="79" t="s">
        <v>178</v>
      </c>
      <c r="P380" s="81">
        <v>43658.528402777774</v>
      </c>
      <c r="Q380" s="79" t="s">
        <v>862</v>
      </c>
      <c r="R380" s="79"/>
      <c r="S380" s="79"/>
      <c r="T380" s="79" t="s">
        <v>1048</v>
      </c>
      <c r="U380" s="79"/>
      <c r="V380" s="82" t="s">
        <v>1358</v>
      </c>
      <c r="W380" s="81">
        <v>43658.528402777774</v>
      </c>
      <c r="X380" s="85">
        <v>43658</v>
      </c>
      <c r="Y380" s="87" t="s">
        <v>1760</v>
      </c>
      <c r="Z380" s="82" t="s">
        <v>2279</v>
      </c>
      <c r="AA380" s="79"/>
      <c r="AB380" s="79"/>
      <c r="AC380" s="87" t="s">
        <v>2797</v>
      </c>
      <c r="AD380" s="79"/>
      <c r="AE380" s="79" t="b">
        <v>0</v>
      </c>
      <c r="AF380" s="79">
        <v>0</v>
      </c>
      <c r="AG380" s="87" t="s">
        <v>2991</v>
      </c>
      <c r="AH380" s="79" t="b">
        <v>0</v>
      </c>
      <c r="AI380" s="79" t="s">
        <v>3019</v>
      </c>
      <c r="AJ380" s="79"/>
      <c r="AK380" s="87" t="s">
        <v>2991</v>
      </c>
      <c r="AL380" s="79" t="b">
        <v>0</v>
      </c>
      <c r="AM380" s="79">
        <v>0</v>
      </c>
      <c r="AN380" s="87" t="s">
        <v>2991</v>
      </c>
      <c r="AO380" s="79" t="s">
        <v>3049</v>
      </c>
      <c r="AP380" s="79" t="b">
        <v>0</v>
      </c>
      <c r="AQ380" s="87" t="s">
        <v>2797</v>
      </c>
      <c r="AR380" s="79" t="s">
        <v>178</v>
      </c>
      <c r="AS380" s="79">
        <v>0</v>
      </c>
      <c r="AT380" s="79">
        <v>0</v>
      </c>
      <c r="AU380" s="79"/>
      <c r="AV380" s="79"/>
      <c r="AW380" s="79"/>
      <c r="AX380" s="79"/>
      <c r="AY380" s="79"/>
      <c r="AZ380" s="79"/>
      <c r="BA380" s="79"/>
      <c r="BB380" s="79"/>
      <c r="BC380" s="78" t="str">
        <f>REPLACE(INDEX(GroupVertices[Group],MATCH(Edges[[#This Row],[Vertex 1]],GroupVertices[Vertex],0)),1,1,"")</f>
        <v>153</v>
      </c>
      <c r="BD380" s="78" t="str">
        <f>REPLACE(INDEX(GroupVertices[Group],MATCH(Edges[[#This Row],[Vertex 2]],GroupVertices[Vertex],0)),1,1,"")</f>
        <v>153</v>
      </c>
    </row>
    <row r="381" spans="1:56" ht="15">
      <c r="A381" s="64" t="s">
        <v>438</v>
      </c>
      <c r="B381" s="64" t="s">
        <v>438</v>
      </c>
      <c r="C381" s="65"/>
      <c r="D381" s="66"/>
      <c r="E381" s="67"/>
      <c r="F381" s="68"/>
      <c r="G381" s="65"/>
      <c r="H381" s="69"/>
      <c r="I381" s="70"/>
      <c r="J381" s="70"/>
      <c r="K381" s="34" t="s">
        <v>65</v>
      </c>
      <c r="L381" s="77">
        <v>381</v>
      </c>
      <c r="M381" s="77"/>
      <c r="N381" s="72"/>
      <c r="O381" s="79" t="s">
        <v>178</v>
      </c>
      <c r="P381" s="81">
        <v>43658.53978009259</v>
      </c>
      <c r="Q381" s="79" t="s">
        <v>863</v>
      </c>
      <c r="R381" s="79"/>
      <c r="S381" s="79"/>
      <c r="T381" s="79" t="s">
        <v>1048</v>
      </c>
      <c r="U381" s="79"/>
      <c r="V381" s="82" t="s">
        <v>1358</v>
      </c>
      <c r="W381" s="81">
        <v>43658.53978009259</v>
      </c>
      <c r="X381" s="85">
        <v>43658</v>
      </c>
      <c r="Y381" s="87" t="s">
        <v>1761</v>
      </c>
      <c r="Z381" s="82" t="s">
        <v>2280</v>
      </c>
      <c r="AA381" s="79"/>
      <c r="AB381" s="79"/>
      <c r="AC381" s="87" t="s">
        <v>2798</v>
      </c>
      <c r="AD381" s="79"/>
      <c r="AE381" s="79" t="b">
        <v>0</v>
      </c>
      <c r="AF381" s="79">
        <v>0</v>
      </c>
      <c r="AG381" s="87" t="s">
        <v>2991</v>
      </c>
      <c r="AH381" s="79" t="b">
        <v>0</v>
      </c>
      <c r="AI381" s="79" t="s">
        <v>3019</v>
      </c>
      <c r="AJ381" s="79"/>
      <c r="AK381" s="87" t="s">
        <v>2991</v>
      </c>
      <c r="AL381" s="79" t="b">
        <v>0</v>
      </c>
      <c r="AM381" s="79">
        <v>0</v>
      </c>
      <c r="AN381" s="87" t="s">
        <v>2991</v>
      </c>
      <c r="AO381" s="79" t="s">
        <v>3049</v>
      </c>
      <c r="AP381" s="79" t="b">
        <v>0</v>
      </c>
      <c r="AQ381" s="87" t="s">
        <v>2798</v>
      </c>
      <c r="AR381" s="79" t="s">
        <v>178</v>
      </c>
      <c r="AS381" s="79">
        <v>0</v>
      </c>
      <c r="AT381" s="79">
        <v>0</v>
      </c>
      <c r="AU381" s="79"/>
      <c r="AV381" s="79"/>
      <c r="AW381" s="79"/>
      <c r="AX381" s="79"/>
      <c r="AY381" s="79"/>
      <c r="AZ381" s="79"/>
      <c r="BA381" s="79"/>
      <c r="BB381" s="79"/>
      <c r="BC381" s="78" t="str">
        <f>REPLACE(INDEX(GroupVertices[Group],MATCH(Edges[[#This Row],[Vertex 1]],GroupVertices[Vertex],0)),1,1,"")</f>
        <v>153</v>
      </c>
      <c r="BD381" s="78" t="str">
        <f>REPLACE(INDEX(GroupVertices[Group],MATCH(Edges[[#This Row],[Vertex 2]],GroupVertices[Vertex],0)),1,1,"")</f>
        <v>153</v>
      </c>
    </row>
    <row r="382" spans="1:56" ht="15">
      <c r="A382" s="64" t="s">
        <v>438</v>
      </c>
      <c r="B382" s="64" t="s">
        <v>438</v>
      </c>
      <c r="C382" s="65"/>
      <c r="D382" s="66"/>
      <c r="E382" s="67"/>
      <c r="F382" s="68"/>
      <c r="G382" s="65"/>
      <c r="H382" s="69"/>
      <c r="I382" s="70"/>
      <c r="J382" s="70"/>
      <c r="K382" s="34" t="s">
        <v>65</v>
      </c>
      <c r="L382" s="77">
        <v>382</v>
      </c>
      <c r="M382" s="77"/>
      <c r="N382" s="72"/>
      <c r="O382" s="79" t="s">
        <v>178</v>
      </c>
      <c r="P382" s="81">
        <v>43658.54326388889</v>
      </c>
      <c r="Q382" s="79" t="s">
        <v>864</v>
      </c>
      <c r="R382" s="79"/>
      <c r="S382" s="79"/>
      <c r="T382" s="79" t="s">
        <v>1048</v>
      </c>
      <c r="U382" s="79"/>
      <c r="V382" s="82" t="s">
        <v>1358</v>
      </c>
      <c r="W382" s="81">
        <v>43658.54326388889</v>
      </c>
      <c r="X382" s="85">
        <v>43658</v>
      </c>
      <c r="Y382" s="87" t="s">
        <v>1762</v>
      </c>
      <c r="Z382" s="82" t="s">
        <v>2281</v>
      </c>
      <c r="AA382" s="79"/>
      <c r="AB382" s="79"/>
      <c r="AC382" s="87" t="s">
        <v>2799</v>
      </c>
      <c r="AD382" s="79"/>
      <c r="AE382" s="79" t="b">
        <v>0</v>
      </c>
      <c r="AF382" s="79">
        <v>0</v>
      </c>
      <c r="AG382" s="87" t="s">
        <v>2991</v>
      </c>
      <c r="AH382" s="79" t="b">
        <v>0</v>
      </c>
      <c r="AI382" s="79" t="s">
        <v>3019</v>
      </c>
      <c r="AJ382" s="79"/>
      <c r="AK382" s="87" t="s">
        <v>2991</v>
      </c>
      <c r="AL382" s="79" t="b">
        <v>0</v>
      </c>
      <c r="AM382" s="79">
        <v>0</v>
      </c>
      <c r="AN382" s="87" t="s">
        <v>2991</v>
      </c>
      <c r="AO382" s="79" t="s">
        <v>3049</v>
      </c>
      <c r="AP382" s="79" t="b">
        <v>0</v>
      </c>
      <c r="AQ382" s="87" t="s">
        <v>2799</v>
      </c>
      <c r="AR382" s="79" t="s">
        <v>178</v>
      </c>
      <c r="AS382" s="79">
        <v>0</v>
      </c>
      <c r="AT382" s="79">
        <v>0</v>
      </c>
      <c r="AU382" s="79"/>
      <c r="AV382" s="79"/>
      <c r="AW382" s="79"/>
      <c r="AX382" s="79"/>
      <c r="AY382" s="79"/>
      <c r="AZ382" s="79"/>
      <c r="BA382" s="79"/>
      <c r="BB382" s="79"/>
      <c r="BC382" s="78" t="str">
        <f>REPLACE(INDEX(GroupVertices[Group],MATCH(Edges[[#This Row],[Vertex 1]],GroupVertices[Vertex],0)),1,1,"")</f>
        <v>153</v>
      </c>
      <c r="BD382" s="78" t="str">
        <f>REPLACE(INDEX(GroupVertices[Group],MATCH(Edges[[#This Row],[Vertex 2]],GroupVertices[Vertex],0)),1,1,"")</f>
        <v>153</v>
      </c>
    </row>
    <row r="383" spans="1:56" ht="15">
      <c r="A383" s="64" t="s">
        <v>438</v>
      </c>
      <c r="B383" s="64" t="s">
        <v>438</v>
      </c>
      <c r="C383" s="65"/>
      <c r="D383" s="66"/>
      <c r="E383" s="67"/>
      <c r="F383" s="68"/>
      <c r="G383" s="65"/>
      <c r="H383" s="69"/>
      <c r="I383" s="70"/>
      <c r="J383" s="70"/>
      <c r="K383" s="34" t="s">
        <v>65</v>
      </c>
      <c r="L383" s="77">
        <v>383</v>
      </c>
      <c r="M383" s="77"/>
      <c r="N383" s="72"/>
      <c r="O383" s="79" t="s">
        <v>178</v>
      </c>
      <c r="P383" s="81">
        <v>43658.547060185185</v>
      </c>
      <c r="Q383" s="79" t="s">
        <v>865</v>
      </c>
      <c r="R383" s="79"/>
      <c r="S383" s="79"/>
      <c r="T383" s="79" t="s">
        <v>1048</v>
      </c>
      <c r="U383" s="79"/>
      <c r="V383" s="82" t="s">
        <v>1358</v>
      </c>
      <c r="W383" s="81">
        <v>43658.547060185185</v>
      </c>
      <c r="X383" s="85">
        <v>43658</v>
      </c>
      <c r="Y383" s="87" t="s">
        <v>1763</v>
      </c>
      <c r="Z383" s="82" t="s">
        <v>2282</v>
      </c>
      <c r="AA383" s="79"/>
      <c r="AB383" s="79"/>
      <c r="AC383" s="87" t="s">
        <v>2800</v>
      </c>
      <c r="AD383" s="79"/>
      <c r="AE383" s="79" t="b">
        <v>0</v>
      </c>
      <c r="AF383" s="79">
        <v>0</v>
      </c>
      <c r="AG383" s="87" t="s">
        <v>2991</v>
      </c>
      <c r="AH383" s="79" t="b">
        <v>0</v>
      </c>
      <c r="AI383" s="79" t="s">
        <v>3019</v>
      </c>
      <c r="AJ383" s="79"/>
      <c r="AK383" s="87" t="s">
        <v>2991</v>
      </c>
      <c r="AL383" s="79" t="b">
        <v>0</v>
      </c>
      <c r="AM383" s="79">
        <v>0</v>
      </c>
      <c r="AN383" s="87" t="s">
        <v>2991</v>
      </c>
      <c r="AO383" s="79" t="s">
        <v>3049</v>
      </c>
      <c r="AP383" s="79" t="b">
        <v>0</v>
      </c>
      <c r="AQ383" s="87" t="s">
        <v>2800</v>
      </c>
      <c r="AR383" s="79" t="s">
        <v>178</v>
      </c>
      <c r="AS383" s="79">
        <v>0</v>
      </c>
      <c r="AT383" s="79">
        <v>0</v>
      </c>
      <c r="AU383" s="79"/>
      <c r="AV383" s="79"/>
      <c r="AW383" s="79"/>
      <c r="AX383" s="79"/>
      <c r="AY383" s="79"/>
      <c r="AZ383" s="79"/>
      <c r="BA383" s="79"/>
      <c r="BB383" s="79"/>
      <c r="BC383" s="78" t="str">
        <f>REPLACE(INDEX(GroupVertices[Group],MATCH(Edges[[#This Row],[Vertex 1]],GroupVertices[Vertex],0)),1,1,"")</f>
        <v>153</v>
      </c>
      <c r="BD383" s="78" t="str">
        <f>REPLACE(INDEX(GroupVertices[Group],MATCH(Edges[[#This Row],[Vertex 2]],GroupVertices[Vertex],0)),1,1,"")</f>
        <v>153</v>
      </c>
    </row>
    <row r="384" spans="1:56" ht="15">
      <c r="A384" s="64" t="s">
        <v>438</v>
      </c>
      <c r="B384" s="64" t="s">
        <v>438</v>
      </c>
      <c r="C384" s="65"/>
      <c r="D384" s="66"/>
      <c r="E384" s="67"/>
      <c r="F384" s="68"/>
      <c r="G384" s="65"/>
      <c r="H384" s="69"/>
      <c r="I384" s="70"/>
      <c r="J384" s="70"/>
      <c r="K384" s="34" t="s">
        <v>65</v>
      </c>
      <c r="L384" s="77">
        <v>384</v>
      </c>
      <c r="M384" s="77"/>
      <c r="N384" s="72"/>
      <c r="O384" s="79" t="s">
        <v>178</v>
      </c>
      <c r="P384" s="81">
        <v>43658.551412037035</v>
      </c>
      <c r="Q384" s="79" t="s">
        <v>866</v>
      </c>
      <c r="R384" s="79"/>
      <c r="S384" s="79"/>
      <c r="T384" s="79" t="s">
        <v>1048</v>
      </c>
      <c r="U384" s="79"/>
      <c r="V384" s="82" t="s">
        <v>1358</v>
      </c>
      <c r="W384" s="81">
        <v>43658.551412037035</v>
      </c>
      <c r="X384" s="85">
        <v>43658</v>
      </c>
      <c r="Y384" s="87" t="s">
        <v>1764</v>
      </c>
      <c r="Z384" s="82" t="s">
        <v>2283</v>
      </c>
      <c r="AA384" s="79"/>
      <c r="AB384" s="79"/>
      <c r="AC384" s="87" t="s">
        <v>2801</v>
      </c>
      <c r="AD384" s="79"/>
      <c r="AE384" s="79" t="b">
        <v>0</v>
      </c>
      <c r="AF384" s="79">
        <v>0</v>
      </c>
      <c r="AG384" s="87" t="s">
        <v>2991</v>
      </c>
      <c r="AH384" s="79" t="b">
        <v>0</v>
      </c>
      <c r="AI384" s="79" t="s">
        <v>3019</v>
      </c>
      <c r="AJ384" s="79"/>
      <c r="AK384" s="87" t="s">
        <v>2991</v>
      </c>
      <c r="AL384" s="79" t="b">
        <v>0</v>
      </c>
      <c r="AM384" s="79">
        <v>0</v>
      </c>
      <c r="AN384" s="87" t="s">
        <v>2991</v>
      </c>
      <c r="AO384" s="79" t="s">
        <v>3049</v>
      </c>
      <c r="AP384" s="79" t="b">
        <v>0</v>
      </c>
      <c r="AQ384" s="87" t="s">
        <v>2801</v>
      </c>
      <c r="AR384" s="79" t="s">
        <v>178</v>
      </c>
      <c r="AS384" s="79">
        <v>0</v>
      </c>
      <c r="AT384" s="79">
        <v>0</v>
      </c>
      <c r="AU384" s="79"/>
      <c r="AV384" s="79"/>
      <c r="AW384" s="79"/>
      <c r="AX384" s="79"/>
      <c r="AY384" s="79"/>
      <c r="AZ384" s="79"/>
      <c r="BA384" s="79"/>
      <c r="BB384" s="79"/>
      <c r="BC384" s="78" t="str">
        <f>REPLACE(INDEX(GroupVertices[Group],MATCH(Edges[[#This Row],[Vertex 1]],GroupVertices[Vertex],0)),1,1,"")</f>
        <v>153</v>
      </c>
      <c r="BD384" s="78" t="str">
        <f>REPLACE(INDEX(GroupVertices[Group],MATCH(Edges[[#This Row],[Vertex 2]],GroupVertices[Vertex],0)),1,1,"")</f>
        <v>153</v>
      </c>
    </row>
    <row r="385" spans="1:56" ht="15">
      <c r="A385" s="64" t="s">
        <v>438</v>
      </c>
      <c r="B385" s="64" t="s">
        <v>438</v>
      </c>
      <c r="C385" s="65"/>
      <c r="D385" s="66"/>
      <c r="E385" s="67"/>
      <c r="F385" s="68"/>
      <c r="G385" s="65"/>
      <c r="H385" s="69"/>
      <c r="I385" s="70"/>
      <c r="J385" s="70"/>
      <c r="K385" s="34" t="s">
        <v>65</v>
      </c>
      <c r="L385" s="77">
        <v>385</v>
      </c>
      <c r="M385" s="77"/>
      <c r="N385" s="72"/>
      <c r="O385" s="79" t="s">
        <v>178</v>
      </c>
      <c r="P385" s="81">
        <v>43658.554247685184</v>
      </c>
      <c r="Q385" s="79" t="s">
        <v>867</v>
      </c>
      <c r="R385" s="79"/>
      <c r="S385" s="79"/>
      <c r="T385" s="79" t="s">
        <v>1048</v>
      </c>
      <c r="U385" s="79"/>
      <c r="V385" s="82" t="s">
        <v>1358</v>
      </c>
      <c r="W385" s="81">
        <v>43658.554247685184</v>
      </c>
      <c r="X385" s="85">
        <v>43658</v>
      </c>
      <c r="Y385" s="87" t="s">
        <v>1765</v>
      </c>
      <c r="Z385" s="82" t="s">
        <v>2284</v>
      </c>
      <c r="AA385" s="79"/>
      <c r="AB385" s="79"/>
      <c r="AC385" s="87" t="s">
        <v>2802</v>
      </c>
      <c r="AD385" s="79"/>
      <c r="AE385" s="79" t="b">
        <v>0</v>
      </c>
      <c r="AF385" s="79">
        <v>0</v>
      </c>
      <c r="AG385" s="87" t="s">
        <v>2991</v>
      </c>
      <c r="AH385" s="79" t="b">
        <v>0</v>
      </c>
      <c r="AI385" s="79" t="s">
        <v>3019</v>
      </c>
      <c r="AJ385" s="79"/>
      <c r="AK385" s="87" t="s">
        <v>2991</v>
      </c>
      <c r="AL385" s="79" t="b">
        <v>0</v>
      </c>
      <c r="AM385" s="79">
        <v>0</v>
      </c>
      <c r="AN385" s="87" t="s">
        <v>2991</v>
      </c>
      <c r="AO385" s="79" t="s">
        <v>3049</v>
      </c>
      <c r="AP385" s="79" t="b">
        <v>0</v>
      </c>
      <c r="AQ385" s="87" t="s">
        <v>2802</v>
      </c>
      <c r="AR385" s="79" t="s">
        <v>178</v>
      </c>
      <c r="AS385" s="79">
        <v>0</v>
      </c>
      <c r="AT385" s="79">
        <v>0</v>
      </c>
      <c r="AU385" s="79"/>
      <c r="AV385" s="79"/>
      <c r="AW385" s="79"/>
      <c r="AX385" s="79"/>
      <c r="AY385" s="79"/>
      <c r="AZ385" s="79"/>
      <c r="BA385" s="79"/>
      <c r="BB385" s="79"/>
      <c r="BC385" s="78" t="str">
        <f>REPLACE(INDEX(GroupVertices[Group],MATCH(Edges[[#This Row],[Vertex 1]],GroupVertices[Vertex],0)),1,1,"")</f>
        <v>153</v>
      </c>
      <c r="BD385" s="78" t="str">
        <f>REPLACE(INDEX(GroupVertices[Group],MATCH(Edges[[#This Row],[Vertex 2]],GroupVertices[Vertex],0)),1,1,"")</f>
        <v>153</v>
      </c>
    </row>
    <row r="386" spans="1:56" ht="15">
      <c r="A386" s="64" t="s">
        <v>438</v>
      </c>
      <c r="B386" s="64" t="s">
        <v>438</v>
      </c>
      <c r="C386" s="65"/>
      <c r="D386" s="66"/>
      <c r="E386" s="67"/>
      <c r="F386" s="68"/>
      <c r="G386" s="65"/>
      <c r="H386" s="69"/>
      <c r="I386" s="70"/>
      <c r="J386" s="70"/>
      <c r="K386" s="34" t="s">
        <v>65</v>
      </c>
      <c r="L386" s="77">
        <v>386</v>
      </c>
      <c r="M386" s="77"/>
      <c r="N386" s="72"/>
      <c r="O386" s="79" t="s">
        <v>178</v>
      </c>
      <c r="P386" s="81">
        <v>43658.555983796294</v>
      </c>
      <c r="Q386" s="79" t="s">
        <v>868</v>
      </c>
      <c r="R386" s="79"/>
      <c r="S386" s="79"/>
      <c r="T386" s="79" t="s">
        <v>1048</v>
      </c>
      <c r="U386" s="79"/>
      <c r="V386" s="82" t="s">
        <v>1358</v>
      </c>
      <c r="W386" s="81">
        <v>43658.555983796294</v>
      </c>
      <c r="X386" s="85">
        <v>43658</v>
      </c>
      <c r="Y386" s="87" t="s">
        <v>1766</v>
      </c>
      <c r="Z386" s="82" t="s">
        <v>2285</v>
      </c>
      <c r="AA386" s="79"/>
      <c r="AB386" s="79"/>
      <c r="AC386" s="87" t="s">
        <v>2803</v>
      </c>
      <c r="AD386" s="79"/>
      <c r="AE386" s="79" t="b">
        <v>0</v>
      </c>
      <c r="AF386" s="79">
        <v>0</v>
      </c>
      <c r="AG386" s="87" t="s">
        <v>2991</v>
      </c>
      <c r="AH386" s="79" t="b">
        <v>0</v>
      </c>
      <c r="AI386" s="79" t="s">
        <v>3019</v>
      </c>
      <c r="AJ386" s="79"/>
      <c r="AK386" s="87" t="s">
        <v>2991</v>
      </c>
      <c r="AL386" s="79" t="b">
        <v>0</v>
      </c>
      <c r="AM386" s="79">
        <v>0</v>
      </c>
      <c r="AN386" s="87" t="s">
        <v>2991</v>
      </c>
      <c r="AO386" s="79" t="s">
        <v>3049</v>
      </c>
      <c r="AP386" s="79" t="b">
        <v>0</v>
      </c>
      <c r="AQ386" s="87" t="s">
        <v>2803</v>
      </c>
      <c r="AR386" s="79" t="s">
        <v>178</v>
      </c>
      <c r="AS386" s="79">
        <v>0</v>
      </c>
      <c r="AT386" s="79">
        <v>0</v>
      </c>
      <c r="AU386" s="79"/>
      <c r="AV386" s="79"/>
      <c r="AW386" s="79"/>
      <c r="AX386" s="79"/>
      <c r="AY386" s="79"/>
      <c r="AZ386" s="79"/>
      <c r="BA386" s="79"/>
      <c r="BB386" s="79"/>
      <c r="BC386" s="78" t="str">
        <f>REPLACE(INDEX(GroupVertices[Group],MATCH(Edges[[#This Row],[Vertex 1]],GroupVertices[Vertex],0)),1,1,"")</f>
        <v>153</v>
      </c>
      <c r="BD386" s="78" t="str">
        <f>REPLACE(INDEX(GroupVertices[Group],MATCH(Edges[[#This Row],[Vertex 2]],GroupVertices[Vertex],0)),1,1,"")</f>
        <v>153</v>
      </c>
    </row>
    <row r="387" spans="1:56" ht="15">
      <c r="A387" s="64" t="s">
        <v>438</v>
      </c>
      <c r="B387" s="64" t="s">
        <v>438</v>
      </c>
      <c r="C387" s="65"/>
      <c r="D387" s="66"/>
      <c r="E387" s="67"/>
      <c r="F387" s="68"/>
      <c r="G387" s="65"/>
      <c r="H387" s="69"/>
      <c r="I387" s="70"/>
      <c r="J387" s="70"/>
      <c r="K387" s="34" t="s">
        <v>65</v>
      </c>
      <c r="L387" s="77">
        <v>387</v>
      </c>
      <c r="M387" s="77"/>
      <c r="N387" s="72"/>
      <c r="O387" s="79" t="s">
        <v>178</v>
      </c>
      <c r="P387" s="81">
        <v>43658.565046296295</v>
      </c>
      <c r="Q387" s="79" t="s">
        <v>869</v>
      </c>
      <c r="R387" s="79"/>
      <c r="S387" s="79"/>
      <c r="T387" s="79" t="s">
        <v>1048</v>
      </c>
      <c r="U387" s="79"/>
      <c r="V387" s="82" t="s">
        <v>1358</v>
      </c>
      <c r="W387" s="81">
        <v>43658.565046296295</v>
      </c>
      <c r="X387" s="85">
        <v>43658</v>
      </c>
      <c r="Y387" s="87" t="s">
        <v>1767</v>
      </c>
      <c r="Z387" s="82" t="s">
        <v>2286</v>
      </c>
      <c r="AA387" s="79"/>
      <c r="AB387" s="79"/>
      <c r="AC387" s="87" t="s">
        <v>2804</v>
      </c>
      <c r="AD387" s="79"/>
      <c r="AE387" s="79" t="b">
        <v>0</v>
      </c>
      <c r="AF387" s="79">
        <v>0</v>
      </c>
      <c r="AG387" s="87" t="s">
        <v>2991</v>
      </c>
      <c r="AH387" s="79" t="b">
        <v>0</v>
      </c>
      <c r="AI387" s="79" t="s">
        <v>3019</v>
      </c>
      <c r="AJ387" s="79"/>
      <c r="AK387" s="87" t="s">
        <v>2991</v>
      </c>
      <c r="AL387" s="79" t="b">
        <v>0</v>
      </c>
      <c r="AM387" s="79">
        <v>0</v>
      </c>
      <c r="AN387" s="87" t="s">
        <v>2991</v>
      </c>
      <c r="AO387" s="79" t="s">
        <v>3049</v>
      </c>
      <c r="AP387" s="79" t="b">
        <v>0</v>
      </c>
      <c r="AQ387" s="87" t="s">
        <v>2804</v>
      </c>
      <c r="AR387" s="79" t="s">
        <v>178</v>
      </c>
      <c r="AS387" s="79">
        <v>0</v>
      </c>
      <c r="AT387" s="79">
        <v>0</v>
      </c>
      <c r="AU387" s="79"/>
      <c r="AV387" s="79"/>
      <c r="AW387" s="79"/>
      <c r="AX387" s="79"/>
      <c r="AY387" s="79"/>
      <c r="AZ387" s="79"/>
      <c r="BA387" s="79"/>
      <c r="BB387" s="79"/>
      <c r="BC387" s="78" t="str">
        <f>REPLACE(INDEX(GroupVertices[Group],MATCH(Edges[[#This Row],[Vertex 1]],GroupVertices[Vertex],0)),1,1,"")</f>
        <v>153</v>
      </c>
      <c r="BD387" s="78" t="str">
        <f>REPLACE(INDEX(GroupVertices[Group],MATCH(Edges[[#This Row],[Vertex 2]],GroupVertices[Vertex],0)),1,1,"")</f>
        <v>153</v>
      </c>
    </row>
    <row r="388" spans="1:56" ht="15">
      <c r="A388" s="64" t="s">
        <v>438</v>
      </c>
      <c r="B388" s="64" t="s">
        <v>438</v>
      </c>
      <c r="C388" s="65"/>
      <c r="D388" s="66"/>
      <c r="E388" s="67"/>
      <c r="F388" s="68"/>
      <c r="G388" s="65"/>
      <c r="H388" s="69"/>
      <c r="I388" s="70"/>
      <c r="J388" s="70"/>
      <c r="K388" s="34" t="s">
        <v>65</v>
      </c>
      <c r="L388" s="77">
        <v>388</v>
      </c>
      <c r="M388" s="77"/>
      <c r="N388" s="72"/>
      <c r="O388" s="79" t="s">
        <v>178</v>
      </c>
      <c r="P388" s="81">
        <v>43658.56717592593</v>
      </c>
      <c r="Q388" s="79" t="s">
        <v>870</v>
      </c>
      <c r="R388" s="79"/>
      <c r="S388" s="79"/>
      <c r="T388" s="79" t="s">
        <v>1048</v>
      </c>
      <c r="U388" s="79"/>
      <c r="V388" s="82" t="s">
        <v>1358</v>
      </c>
      <c r="W388" s="81">
        <v>43658.56717592593</v>
      </c>
      <c r="X388" s="85">
        <v>43658</v>
      </c>
      <c r="Y388" s="87" t="s">
        <v>1768</v>
      </c>
      <c r="Z388" s="82" t="s">
        <v>2287</v>
      </c>
      <c r="AA388" s="79"/>
      <c r="AB388" s="79"/>
      <c r="AC388" s="87" t="s">
        <v>2805</v>
      </c>
      <c r="AD388" s="79"/>
      <c r="AE388" s="79" t="b">
        <v>0</v>
      </c>
      <c r="AF388" s="79">
        <v>0</v>
      </c>
      <c r="AG388" s="87" t="s">
        <v>2991</v>
      </c>
      <c r="AH388" s="79" t="b">
        <v>0</v>
      </c>
      <c r="AI388" s="79" t="s">
        <v>3019</v>
      </c>
      <c r="AJ388" s="79"/>
      <c r="AK388" s="87" t="s">
        <v>2991</v>
      </c>
      <c r="AL388" s="79" t="b">
        <v>0</v>
      </c>
      <c r="AM388" s="79">
        <v>0</v>
      </c>
      <c r="AN388" s="87" t="s">
        <v>2991</v>
      </c>
      <c r="AO388" s="79" t="s">
        <v>3049</v>
      </c>
      <c r="AP388" s="79" t="b">
        <v>0</v>
      </c>
      <c r="AQ388" s="87" t="s">
        <v>2805</v>
      </c>
      <c r="AR388" s="79" t="s">
        <v>178</v>
      </c>
      <c r="AS388" s="79">
        <v>0</v>
      </c>
      <c r="AT388" s="79">
        <v>0</v>
      </c>
      <c r="AU388" s="79"/>
      <c r="AV388" s="79"/>
      <c r="AW388" s="79"/>
      <c r="AX388" s="79"/>
      <c r="AY388" s="79"/>
      <c r="AZ388" s="79"/>
      <c r="BA388" s="79"/>
      <c r="BB388" s="79"/>
      <c r="BC388" s="78" t="str">
        <f>REPLACE(INDEX(GroupVertices[Group],MATCH(Edges[[#This Row],[Vertex 1]],GroupVertices[Vertex],0)),1,1,"")</f>
        <v>153</v>
      </c>
      <c r="BD388" s="78" t="str">
        <f>REPLACE(INDEX(GroupVertices[Group],MATCH(Edges[[#This Row],[Vertex 2]],GroupVertices[Vertex],0)),1,1,"")</f>
        <v>153</v>
      </c>
    </row>
    <row r="389" spans="1:56" ht="15">
      <c r="A389" s="64" t="s">
        <v>438</v>
      </c>
      <c r="B389" s="64" t="s">
        <v>438</v>
      </c>
      <c r="C389" s="65"/>
      <c r="D389" s="66"/>
      <c r="E389" s="67"/>
      <c r="F389" s="68"/>
      <c r="G389" s="65"/>
      <c r="H389" s="69"/>
      <c r="I389" s="70"/>
      <c r="J389" s="70"/>
      <c r="K389" s="34" t="s">
        <v>65</v>
      </c>
      <c r="L389" s="77">
        <v>389</v>
      </c>
      <c r="M389" s="77"/>
      <c r="N389" s="72"/>
      <c r="O389" s="79" t="s">
        <v>178</v>
      </c>
      <c r="P389" s="81">
        <v>43658.572743055556</v>
      </c>
      <c r="Q389" s="79" t="s">
        <v>871</v>
      </c>
      <c r="R389" s="79"/>
      <c r="S389" s="79"/>
      <c r="T389" s="79" t="s">
        <v>1048</v>
      </c>
      <c r="U389" s="79"/>
      <c r="V389" s="82" t="s">
        <v>1358</v>
      </c>
      <c r="W389" s="81">
        <v>43658.572743055556</v>
      </c>
      <c r="X389" s="85">
        <v>43658</v>
      </c>
      <c r="Y389" s="87" t="s">
        <v>1769</v>
      </c>
      <c r="Z389" s="82" t="s">
        <v>2288</v>
      </c>
      <c r="AA389" s="79"/>
      <c r="AB389" s="79"/>
      <c r="AC389" s="87" t="s">
        <v>2806</v>
      </c>
      <c r="AD389" s="79"/>
      <c r="AE389" s="79" t="b">
        <v>0</v>
      </c>
      <c r="AF389" s="79">
        <v>0</v>
      </c>
      <c r="AG389" s="87" t="s">
        <v>2991</v>
      </c>
      <c r="AH389" s="79" t="b">
        <v>0</v>
      </c>
      <c r="AI389" s="79" t="s">
        <v>3019</v>
      </c>
      <c r="AJ389" s="79"/>
      <c r="AK389" s="87" t="s">
        <v>2991</v>
      </c>
      <c r="AL389" s="79" t="b">
        <v>0</v>
      </c>
      <c r="AM389" s="79">
        <v>0</v>
      </c>
      <c r="AN389" s="87" t="s">
        <v>2991</v>
      </c>
      <c r="AO389" s="79" t="s">
        <v>3049</v>
      </c>
      <c r="AP389" s="79" t="b">
        <v>0</v>
      </c>
      <c r="AQ389" s="87" t="s">
        <v>2806</v>
      </c>
      <c r="AR389" s="79" t="s">
        <v>178</v>
      </c>
      <c r="AS389" s="79">
        <v>0</v>
      </c>
      <c r="AT389" s="79">
        <v>0</v>
      </c>
      <c r="AU389" s="79"/>
      <c r="AV389" s="79"/>
      <c r="AW389" s="79"/>
      <c r="AX389" s="79"/>
      <c r="AY389" s="79"/>
      <c r="AZ389" s="79"/>
      <c r="BA389" s="79"/>
      <c r="BB389" s="79"/>
      <c r="BC389" s="78" t="str">
        <f>REPLACE(INDEX(GroupVertices[Group],MATCH(Edges[[#This Row],[Vertex 1]],GroupVertices[Vertex],0)),1,1,"")</f>
        <v>153</v>
      </c>
      <c r="BD389" s="78" t="str">
        <f>REPLACE(INDEX(GroupVertices[Group],MATCH(Edges[[#This Row],[Vertex 2]],GroupVertices[Vertex],0)),1,1,"")</f>
        <v>153</v>
      </c>
    </row>
    <row r="390" spans="1:56" ht="15">
      <c r="A390" s="64" t="s">
        <v>438</v>
      </c>
      <c r="B390" s="64" t="s">
        <v>438</v>
      </c>
      <c r="C390" s="65"/>
      <c r="D390" s="66"/>
      <c r="E390" s="67"/>
      <c r="F390" s="68"/>
      <c r="G390" s="65"/>
      <c r="H390" s="69"/>
      <c r="I390" s="70"/>
      <c r="J390" s="70"/>
      <c r="K390" s="34" t="s">
        <v>65</v>
      </c>
      <c r="L390" s="77">
        <v>390</v>
      </c>
      <c r="M390" s="77"/>
      <c r="N390" s="72"/>
      <c r="O390" s="79" t="s">
        <v>178</v>
      </c>
      <c r="P390" s="81">
        <v>43658.574375</v>
      </c>
      <c r="Q390" s="79" t="s">
        <v>872</v>
      </c>
      <c r="R390" s="79"/>
      <c r="S390" s="79"/>
      <c r="T390" s="79" t="s">
        <v>1048</v>
      </c>
      <c r="U390" s="79"/>
      <c r="V390" s="82" t="s">
        <v>1358</v>
      </c>
      <c r="W390" s="81">
        <v>43658.574375</v>
      </c>
      <c r="X390" s="85">
        <v>43658</v>
      </c>
      <c r="Y390" s="87" t="s">
        <v>1770</v>
      </c>
      <c r="Z390" s="82" t="s">
        <v>2289</v>
      </c>
      <c r="AA390" s="79"/>
      <c r="AB390" s="79"/>
      <c r="AC390" s="87" t="s">
        <v>2807</v>
      </c>
      <c r="AD390" s="79"/>
      <c r="AE390" s="79" t="b">
        <v>0</v>
      </c>
      <c r="AF390" s="79">
        <v>0</v>
      </c>
      <c r="AG390" s="87" t="s">
        <v>2991</v>
      </c>
      <c r="AH390" s="79" t="b">
        <v>0</v>
      </c>
      <c r="AI390" s="79" t="s">
        <v>3019</v>
      </c>
      <c r="AJ390" s="79"/>
      <c r="AK390" s="87" t="s">
        <v>2991</v>
      </c>
      <c r="AL390" s="79" t="b">
        <v>0</v>
      </c>
      <c r="AM390" s="79">
        <v>0</v>
      </c>
      <c r="AN390" s="87" t="s">
        <v>2991</v>
      </c>
      <c r="AO390" s="79" t="s">
        <v>3049</v>
      </c>
      <c r="AP390" s="79" t="b">
        <v>0</v>
      </c>
      <c r="AQ390" s="87" t="s">
        <v>2807</v>
      </c>
      <c r="AR390" s="79" t="s">
        <v>178</v>
      </c>
      <c r="AS390" s="79">
        <v>0</v>
      </c>
      <c r="AT390" s="79">
        <v>0</v>
      </c>
      <c r="AU390" s="79"/>
      <c r="AV390" s="79"/>
      <c r="AW390" s="79"/>
      <c r="AX390" s="79"/>
      <c r="AY390" s="79"/>
      <c r="AZ390" s="79"/>
      <c r="BA390" s="79"/>
      <c r="BB390" s="79"/>
      <c r="BC390" s="78" t="str">
        <f>REPLACE(INDEX(GroupVertices[Group],MATCH(Edges[[#This Row],[Vertex 1]],GroupVertices[Vertex],0)),1,1,"")</f>
        <v>153</v>
      </c>
      <c r="BD390" s="78" t="str">
        <f>REPLACE(INDEX(GroupVertices[Group],MATCH(Edges[[#This Row],[Vertex 2]],GroupVertices[Vertex],0)),1,1,"")</f>
        <v>153</v>
      </c>
    </row>
    <row r="391" spans="1:56" ht="15">
      <c r="A391" s="64" t="s">
        <v>438</v>
      </c>
      <c r="B391" s="64" t="s">
        <v>438</v>
      </c>
      <c r="C391" s="65"/>
      <c r="D391" s="66"/>
      <c r="E391" s="67"/>
      <c r="F391" s="68"/>
      <c r="G391" s="65"/>
      <c r="H391" s="69"/>
      <c r="I391" s="70"/>
      <c r="J391" s="70"/>
      <c r="K391" s="34" t="s">
        <v>65</v>
      </c>
      <c r="L391" s="77">
        <v>391</v>
      </c>
      <c r="M391" s="77"/>
      <c r="N391" s="72"/>
      <c r="O391" s="79" t="s">
        <v>178</v>
      </c>
      <c r="P391" s="81">
        <v>43658.57675925926</v>
      </c>
      <c r="Q391" s="79" t="s">
        <v>873</v>
      </c>
      <c r="R391" s="79"/>
      <c r="S391" s="79"/>
      <c r="T391" s="79" t="s">
        <v>1048</v>
      </c>
      <c r="U391" s="79"/>
      <c r="V391" s="82" t="s">
        <v>1358</v>
      </c>
      <c r="W391" s="81">
        <v>43658.57675925926</v>
      </c>
      <c r="X391" s="85">
        <v>43658</v>
      </c>
      <c r="Y391" s="87" t="s">
        <v>1771</v>
      </c>
      <c r="Z391" s="82" t="s">
        <v>2290</v>
      </c>
      <c r="AA391" s="79"/>
      <c r="AB391" s="79"/>
      <c r="AC391" s="87" t="s">
        <v>2808</v>
      </c>
      <c r="AD391" s="79"/>
      <c r="AE391" s="79" t="b">
        <v>0</v>
      </c>
      <c r="AF391" s="79">
        <v>0</v>
      </c>
      <c r="AG391" s="87" t="s">
        <v>2991</v>
      </c>
      <c r="AH391" s="79" t="b">
        <v>0</v>
      </c>
      <c r="AI391" s="79" t="s">
        <v>3019</v>
      </c>
      <c r="AJ391" s="79"/>
      <c r="AK391" s="87" t="s">
        <v>2991</v>
      </c>
      <c r="AL391" s="79" t="b">
        <v>0</v>
      </c>
      <c r="AM391" s="79">
        <v>0</v>
      </c>
      <c r="AN391" s="87" t="s">
        <v>2991</v>
      </c>
      <c r="AO391" s="79" t="s">
        <v>3049</v>
      </c>
      <c r="AP391" s="79" t="b">
        <v>0</v>
      </c>
      <c r="AQ391" s="87" t="s">
        <v>2808</v>
      </c>
      <c r="AR391" s="79" t="s">
        <v>178</v>
      </c>
      <c r="AS391" s="79">
        <v>0</v>
      </c>
      <c r="AT391" s="79">
        <v>0</v>
      </c>
      <c r="AU391" s="79"/>
      <c r="AV391" s="79"/>
      <c r="AW391" s="79"/>
      <c r="AX391" s="79"/>
      <c r="AY391" s="79"/>
      <c r="AZ391" s="79"/>
      <c r="BA391" s="79"/>
      <c r="BB391" s="79"/>
      <c r="BC391" s="78" t="str">
        <f>REPLACE(INDEX(GroupVertices[Group],MATCH(Edges[[#This Row],[Vertex 1]],GroupVertices[Vertex],0)),1,1,"")</f>
        <v>153</v>
      </c>
      <c r="BD391" s="78" t="str">
        <f>REPLACE(INDEX(GroupVertices[Group],MATCH(Edges[[#This Row],[Vertex 2]],GroupVertices[Vertex],0)),1,1,"")</f>
        <v>153</v>
      </c>
    </row>
    <row r="392" spans="1:56" ht="15">
      <c r="A392" s="64" t="s">
        <v>438</v>
      </c>
      <c r="B392" s="64" t="s">
        <v>438</v>
      </c>
      <c r="C392" s="65"/>
      <c r="D392" s="66"/>
      <c r="E392" s="67"/>
      <c r="F392" s="68"/>
      <c r="G392" s="65"/>
      <c r="H392" s="69"/>
      <c r="I392" s="70"/>
      <c r="J392" s="70"/>
      <c r="K392" s="34" t="s">
        <v>65</v>
      </c>
      <c r="L392" s="77">
        <v>392</v>
      </c>
      <c r="M392" s="77"/>
      <c r="N392" s="72"/>
      <c r="O392" s="79" t="s">
        <v>178</v>
      </c>
      <c r="P392" s="81">
        <v>43658.57962962963</v>
      </c>
      <c r="Q392" s="79" t="s">
        <v>874</v>
      </c>
      <c r="R392" s="79"/>
      <c r="S392" s="79"/>
      <c r="T392" s="79" t="s">
        <v>1048</v>
      </c>
      <c r="U392" s="79"/>
      <c r="V392" s="82" t="s">
        <v>1358</v>
      </c>
      <c r="W392" s="81">
        <v>43658.57962962963</v>
      </c>
      <c r="X392" s="85">
        <v>43658</v>
      </c>
      <c r="Y392" s="87" t="s">
        <v>1772</v>
      </c>
      <c r="Z392" s="82" t="s">
        <v>2291</v>
      </c>
      <c r="AA392" s="79"/>
      <c r="AB392" s="79"/>
      <c r="AC392" s="87" t="s">
        <v>2809</v>
      </c>
      <c r="AD392" s="79"/>
      <c r="AE392" s="79" t="b">
        <v>0</v>
      </c>
      <c r="AF392" s="79">
        <v>0</v>
      </c>
      <c r="AG392" s="87" t="s">
        <v>2991</v>
      </c>
      <c r="AH392" s="79" t="b">
        <v>0</v>
      </c>
      <c r="AI392" s="79" t="s">
        <v>3019</v>
      </c>
      <c r="AJ392" s="79"/>
      <c r="AK392" s="87" t="s">
        <v>2991</v>
      </c>
      <c r="AL392" s="79" t="b">
        <v>0</v>
      </c>
      <c r="AM392" s="79">
        <v>0</v>
      </c>
      <c r="AN392" s="87" t="s">
        <v>2991</v>
      </c>
      <c r="AO392" s="79" t="s">
        <v>3049</v>
      </c>
      <c r="AP392" s="79" t="b">
        <v>0</v>
      </c>
      <c r="AQ392" s="87" t="s">
        <v>2809</v>
      </c>
      <c r="AR392" s="79" t="s">
        <v>178</v>
      </c>
      <c r="AS392" s="79">
        <v>0</v>
      </c>
      <c r="AT392" s="79">
        <v>0</v>
      </c>
      <c r="AU392" s="79"/>
      <c r="AV392" s="79"/>
      <c r="AW392" s="79"/>
      <c r="AX392" s="79"/>
      <c r="AY392" s="79"/>
      <c r="AZ392" s="79"/>
      <c r="BA392" s="79"/>
      <c r="BB392" s="79"/>
      <c r="BC392" s="78" t="str">
        <f>REPLACE(INDEX(GroupVertices[Group],MATCH(Edges[[#This Row],[Vertex 1]],GroupVertices[Vertex],0)),1,1,"")</f>
        <v>153</v>
      </c>
      <c r="BD392" s="78" t="str">
        <f>REPLACE(INDEX(GroupVertices[Group],MATCH(Edges[[#This Row],[Vertex 2]],GroupVertices[Vertex],0)),1,1,"")</f>
        <v>153</v>
      </c>
    </row>
    <row r="393" spans="1:56" ht="15">
      <c r="A393" s="64" t="s">
        <v>438</v>
      </c>
      <c r="B393" s="64" t="s">
        <v>438</v>
      </c>
      <c r="C393" s="65"/>
      <c r="D393" s="66"/>
      <c r="E393" s="67"/>
      <c r="F393" s="68"/>
      <c r="G393" s="65"/>
      <c r="H393" s="69"/>
      <c r="I393" s="70"/>
      <c r="J393" s="70"/>
      <c r="K393" s="34" t="s">
        <v>65</v>
      </c>
      <c r="L393" s="77">
        <v>393</v>
      </c>
      <c r="M393" s="77"/>
      <c r="N393" s="72"/>
      <c r="O393" s="79" t="s">
        <v>178</v>
      </c>
      <c r="P393" s="81">
        <v>43658.5815162037</v>
      </c>
      <c r="Q393" s="79" t="s">
        <v>875</v>
      </c>
      <c r="R393" s="79"/>
      <c r="S393" s="79"/>
      <c r="T393" s="79" t="s">
        <v>1048</v>
      </c>
      <c r="U393" s="79"/>
      <c r="V393" s="82" t="s">
        <v>1358</v>
      </c>
      <c r="W393" s="81">
        <v>43658.5815162037</v>
      </c>
      <c r="X393" s="85">
        <v>43658</v>
      </c>
      <c r="Y393" s="87" t="s">
        <v>1773</v>
      </c>
      <c r="Z393" s="82" t="s">
        <v>2292</v>
      </c>
      <c r="AA393" s="79"/>
      <c r="AB393" s="79"/>
      <c r="AC393" s="87" t="s">
        <v>2810</v>
      </c>
      <c r="AD393" s="79"/>
      <c r="AE393" s="79" t="b">
        <v>0</v>
      </c>
      <c r="AF393" s="79">
        <v>0</v>
      </c>
      <c r="AG393" s="87" t="s">
        <v>2991</v>
      </c>
      <c r="AH393" s="79" t="b">
        <v>0</v>
      </c>
      <c r="AI393" s="79" t="s">
        <v>3020</v>
      </c>
      <c r="AJ393" s="79"/>
      <c r="AK393" s="87" t="s">
        <v>2991</v>
      </c>
      <c r="AL393" s="79" t="b">
        <v>0</v>
      </c>
      <c r="AM393" s="79">
        <v>0</v>
      </c>
      <c r="AN393" s="87" t="s">
        <v>2991</v>
      </c>
      <c r="AO393" s="79" t="s">
        <v>3049</v>
      </c>
      <c r="AP393" s="79" t="b">
        <v>0</v>
      </c>
      <c r="AQ393" s="87" t="s">
        <v>2810</v>
      </c>
      <c r="AR393" s="79" t="s">
        <v>178</v>
      </c>
      <c r="AS393" s="79">
        <v>0</v>
      </c>
      <c r="AT393" s="79">
        <v>0</v>
      </c>
      <c r="AU393" s="79"/>
      <c r="AV393" s="79"/>
      <c r="AW393" s="79"/>
      <c r="AX393" s="79"/>
      <c r="AY393" s="79"/>
      <c r="AZ393" s="79"/>
      <c r="BA393" s="79"/>
      <c r="BB393" s="79"/>
      <c r="BC393" s="78" t="str">
        <f>REPLACE(INDEX(GroupVertices[Group],MATCH(Edges[[#This Row],[Vertex 1]],GroupVertices[Vertex],0)),1,1,"")</f>
        <v>153</v>
      </c>
      <c r="BD393" s="78" t="str">
        <f>REPLACE(INDEX(GroupVertices[Group],MATCH(Edges[[#This Row],[Vertex 2]],GroupVertices[Vertex],0)),1,1,"")</f>
        <v>153</v>
      </c>
    </row>
    <row r="394" spans="1:56" ht="15">
      <c r="A394" s="64" t="s">
        <v>438</v>
      </c>
      <c r="B394" s="64" t="s">
        <v>438</v>
      </c>
      <c r="C394" s="65"/>
      <c r="D394" s="66"/>
      <c r="E394" s="67"/>
      <c r="F394" s="68"/>
      <c r="G394" s="65"/>
      <c r="H394" s="69"/>
      <c r="I394" s="70"/>
      <c r="J394" s="70"/>
      <c r="K394" s="34" t="s">
        <v>65</v>
      </c>
      <c r="L394" s="77">
        <v>394</v>
      </c>
      <c r="M394" s="77"/>
      <c r="N394" s="72"/>
      <c r="O394" s="79" t="s">
        <v>178</v>
      </c>
      <c r="P394" s="81">
        <v>43658.590162037035</v>
      </c>
      <c r="Q394" s="79" t="s">
        <v>876</v>
      </c>
      <c r="R394" s="79"/>
      <c r="S394" s="79"/>
      <c r="T394" s="79" t="s">
        <v>1048</v>
      </c>
      <c r="U394" s="79"/>
      <c r="V394" s="82" t="s">
        <v>1358</v>
      </c>
      <c r="W394" s="81">
        <v>43658.590162037035</v>
      </c>
      <c r="X394" s="85">
        <v>43658</v>
      </c>
      <c r="Y394" s="87" t="s">
        <v>1774</v>
      </c>
      <c r="Z394" s="82" t="s">
        <v>2293</v>
      </c>
      <c r="AA394" s="79"/>
      <c r="AB394" s="79"/>
      <c r="AC394" s="87" t="s">
        <v>2811</v>
      </c>
      <c r="AD394" s="79"/>
      <c r="AE394" s="79" t="b">
        <v>0</v>
      </c>
      <c r="AF394" s="79">
        <v>0</v>
      </c>
      <c r="AG394" s="87" t="s">
        <v>2991</v>
      </c>
      <c r="AH394" s="79" t="b">
        <v>0</v>
      </c>
      <c r="AI394" s="79" t="s">
        <v>3019</v>
      </c>
      <c r="AJ394" s="79"/>
      <c r="AK394" s="87" t="s">
        <v>2991</v>
      </c>
      <c r="AL394" s="79" t="b">
        <v>0</v>
      </c>
      <c r="AM394" s="79">
        <v>0</v>
      </c>
      <c r="AN394" s="87" t="s">
        <v>2991</v>
      </c>
      <c r="AO394" s="79" t="s">
        <v>3049</v>
      </c>
      <c r="AP394" s="79" t="b">
        <v>0</v>
      </c>
      <c r="AQ394" s="87" t="s">
        <v>2811</v>
      </c>
      <c r="AR394" s="79" t="s">
        <v>178</v>
      </c>
      <c r="AS394" s="79">
        <v>0</v>
      </c>
      <c r="AT394" s="79">
        <v>0</v>
      </c>
      <c r="AU394" s="79"/>
      <c r="AV394" s="79"/>
      <c r="AW394" s="79"/>
      <c r="AX394" s="79"/>
      <c r="AY394" s="79"/>
      <c r="AZ394" s="79"/>
      <c r="BA394" s="79"/>
      <c r="BB394" s="79"/>
      <c r="BC394" s="78" t="str">
        <f>REPLACE(INDEX(GroupVertices[Group],MATCH(Edges[[#This Row],[Vertex 1]],GroupVertices[Vertex],0)),1,1,"")</f>
        <v>153</v>
      </c>
      <c r="BD394" s="78" t="str">
        <f>REPLACE(INDEX(GroupVertices[Group],MATCH(Edges[[#This Row],[Vertex 2]],GroupVertices[Vertex],0)),1,1,"")</f>
        <v>153</v>
      </c>
    </row>
    <row r="395" spans="1:56" ht="15">
      <c r="A395" s="64" t="s">
        <v>438</v>
      </c>
      <c r="B395" s="64" t="s">
        <v>438</v>
      </c>
      <c r="C395" s="65"/>
      <c r="D395" s="66"/>
      <c r="E395" s="67"/>
      <c r="F395" s="68"/>
      <c r="G395" s="65"/>
      <c r="H395" s="69"/>
      <c r="I395" s="70"/>
      <c r="J395" s="70"/>
      <c r="K395" s="34" t="s">
        <v>65</v>
      </c>
      <c r="L395" s="77">
        <v>395</v>
      </c>
      <c r="M395" s="77"/>
      <c r="N395" s="72"/>
      <c r="O395" s="79" t="s">
        <v>178</v>
      </c>
      <c r="P395" s="81">
        <v>43658.59631944444</v>
      </c>
      <c r="Q395" s="79" t="s">
        <v>877</v>
      </c>
      <c r="R395" s="79"/>
      <c r="S395" s="79"/>
      <c r="T395" s="79" t="s">
        <v>1048</v>
      </c>
      <c r="U395" s="79"/>
      <c r="V395" s="82" t="s">
        <v>1358</v>
      </c>
      <c r="W395" s="81">
        <v>43658.59631944444</v>
      </c>
      <c r="X395" s="85">
        <v>43658</v>
      </c>
      <c r="Y395" s="87" t="s">
        <v>1775</v>
      </c>
      <c r="Z395" s="82" t="s">
        <v>2294</v>
      </c>
      <c r="AA395" s="79"/>
      <c r="AB395" s="79"/>
      <c r="AC395" s="87" t="s">
        <v>2812</v>
      </c>
      <c r="AD395" s="79"/>
      <c r="AE395" s="79" t="b">
        <v>0</v>
      </c>
      <c r="AF395" s="79">
        <v>0</v>
      </c>
      <c r="AG395" s="87" t="s">
        <v>2991</v>
      </c>
      <c r="AH395" s="79" t="b">
        <v>0</v>
      </c>
      <c r="AI395" s="79" t="s">
        <v>3019</v>
      </c>
      <c r="AJ395" s="79"/>
      <c r="AK395" s="87" t="s">
        <v>2991</v>
      </c>
      <c r="AL395" s="79" t="b">
        <v>0</v>
      </c>
      <c r="AM395" s="79">
        <v>0</v>
      </c>
      <c r="AN395" s="87" t="s">
        <v>2991</v>
      </c>
      <c r="AO395" s="79" t="s">
        <v>3049</v>
      </c>
      <c r="AP395" s="79" t="b">
        <v>0</v>
      </c>
      <c r="AQ395" s="87" t="s">
        <v>2812</v>
      </c>
      <c r="AR395" s="79" t="s">
        <v>178</v>
      </c>
      <c r="AS395" s="79">
        <v>0</v>
      </c>
      <c r="AT395" s="79">
        <v>0</v>
      </c>
      <c r="AU395" s="79"/>
      <c r="AV395" s="79"/>
      <c r="AW395" s="79"/>
      <c r="AX395" s="79"/>
      <c r="AY395" s="79"/>
      <c r="AZ395" s="79"/>
      <c r="BA395" s="79"/>
      <c r="BB395" s="79"/>
      <c r="BC395" s="78" t="str">
        <f>REPLACE(INDEX(GroupVertices[Group],MATCH(Edges[[#This Row],[Vertex 1]],GroupVertices[Vertex],0)),1,1,"")</f>
        <v>153</v>
      </c>
      <c r="BD395" s="78" t="str">
        <f>REPLACE(INDEX(GroupVertices[Group],MATCH(Edges[[#This Row],[Vertex 2]],GroupVertices[Vertex],0)),1,1,"")</f>
        <v>153</v>
      </c>
    </row>
    <row r="396" spans="1:56" ht="15">
      <c r="A396" s="64" t="s">
        <v>438</v>
      </c>
      <c r="B396" s="64" t="s">
        <v>438</v>
      </c>
      <c r="C396" s="65"/>
      <c r="D396" s="66"/>
      <c r="E396" s="67"/>
      <c r="F396" s="68"/>
      <c r="G396" s="65"/>
      <c r="H396" s="69"/>
      <c r="I396" s="70"/>
      <c r="J396" s="70"/>
      <c r="K396" s="34" t="s">
        <v>65</v>
      </c>
      <c r="L396" s="77">
        <v>396</v>
      </c>
      <c r="M396" s="77"/>
      <c r="N396" s="72"/>
      <c r="O396" s="79" t="s">
        <v>178</v>
      </c>
      <c r="P396" s="81">
        <v>43658.60074074074</v>
      </c>
      <c r="Q396" s="79" t="s">
        <v>878</v>
      </c>
      <c r="R396" s="79"/>
      <c r="S396" s="79"/>
      <c r="T396" s="79" t="s">
        <v>1048</v>
      </c>
      <c r="U396" s="79"/>
      <c r="V396" s="82" t="s">
        <v>1358</v>
      </c>
      <c r="W396" s="81">
        <v>43658.60074074074</v>
      </c>
      <c r="X396" s="85">
        <v>43658</v>
      </c>
      <c r="Y396" s="87" t="s">
        <v>1776</v>
      </c>
      <c r="Z396" s="82" t="s">
        <v>2295</v>
      </c>
      <c r="AA396" s="79"/>
      <c r="AB396" s="79"/>
      <c r="AC396" s="87" t="s">
        <v>2813</v>
      </c>
      <c r="AD396" s="79"/>
      <c r="AE396" s="79" t="b">
        <v>0</v>
      </c>
      <c r="AF396" s="79">
        <v>0</v>
      </c>
      <c r="AG396" s="87" t="s">
        <v>2991</v>
      </c>
      <c r="AH396" s="79" t="b">
        <v>0</v>
      </c>
      <c r="AI396" s="79" t="s">
        <v>3019</v>
      </c>
      <c r="AJ396" s="79"/>
      <c r="AK396" s="87" t="s">
        <v>2991</v>
      </c>
      <c r="AL396" s="79" t="b">
        <v>0</v>
      </c>
      <c r="AM396" s="79">
        <v>0</v>
      </c>
      <c r="AN396" s="87" t="s">
        <v>2991</v>
      </c>
      <c r="AO396" s="79" t="s">
        <v>3049</v>
      </c>
      <c r="AP396" s="79" t="b">
        <v>0</v>
      </c>
      <c r="AQ396" s="87" t="s">
        <v>2813</v>
      </c>
      <c r="AR396" s="79" t="s">
        <v>178</v>
      </c>
      <c r="AS396" s="79">
        <v>0</v>
      </c>
      <c r="AT396" s="79">
        <v>0</v>
      </c>
      <c r="AU396" s="79"/>
      <c r="AV396" s="79"/>
      <c r="AW396" s="79"/>
      <c r="AX396" s="79"/>
      <c r="AY396" s="79"/>
      <c r="AZ396" s="79"/>
      <c r="BA396" s="79"/>
      <c r="BB396" s="79"/>
      <c r="BC396" s="78" t="str">
        <f>REPLACE(INDEX(GroupVertices[Group],MATCH(Edges[[#This Row],[Vertex 1]],GroupVertices[Vertex],0)),1,1,"")</f>
        <v>153</v>
      </c>
      <c r="BD396" s="78" t="str">
        <f>REPLACE(INDEX(GroupVertices[Group],MATCH(Edges[[#This Row],[Vertex 2]],GroupVertices[Vertex],0)),1,1,"")</f>
        <v>153</v>
      </c>
    </row>
    <row r="397" spans="1:56" ht="15">
      <c r="A397" s="64" t="s">
        <v>438</v>
      </c>
      <c r="B397" s="64" t="s">
        <v>438</v>
      </c>
      <c r="C397" s="65"/>
      <c r="D397" s="66"/>
      <c r="E397" s="67"/>
      <c r="F397" s="68"/>
      <c r="G397" s="65"/>
      <c r="H397" s="69"/>
      <c r="I397" s="70"/>
      <c r="J397" s="70"/>
      <c r="K397" s="34" t="s">
        <v>65</v>
      </c>
      <c r="L397" s="77">
        <v>397</v>
      </c>
      <c r="M397" s="77"/>
      <c r="N397" s="72"/>
      <c r="O397" s="79" t="s">
        <v>178</v>
      </c>
      <c r="P397" s="81">
        <v>43658.60954861111</v>
      </c>
      <c r="Q397" s="79" t="s">
        <v>879</v>
      </c>
      <c r="R397" s="79"/>
      <c r="S397" s="79"/>
      <c r="T397" s="79" t="s">
        <v>1048</v>
      </c>
      <c r="U397" s="79"/>
      <c r="V397" s="82" t="s">
        <v>1358</v>
      </c>
      <c r="W397" s="81">
        <v>43658.60954861111</v>
      </c>
      <c r="X397" s="85">
        <v>43658</v>
      </c>
      <c r="Y397" s="87" t="s">
        <v>1777</v>
      </c>
      <c r="Z397" s="82" t="s">
        <v>2296</v>
      </c>
      <c r="AA397" s="79"/>
      <c r="AB397" s="79"/>
      <c r="AC397" s="87" t="s">
        <v>2814</v>
      </c>
      <c r="AD397" s="79"/>
      <c r="AE397" s="79" t="b">
        <v>0</v>
      </c>
      <c r="AF397" s="79">
        <v>0</v>
      </c>
      <c r="AG397" s="87" t="s">
        <v>2991</v>
      </c>
      <c r="AH397" s="79" t="b">
        <v>0</v>
      </c>
      <c r="AI397" s="79" t="s">
        <v>3019</v>
      </c>
      <c r="AJ397" s="79"/>
      <c r="AK397" s="87" t="s">
        <v>2991</v>
      </c>
      <c r="AL397" s="79" t="b">
        <v>0</v>
      </c>
      <c r="AM397" s="79">
        <v>0</v>
      </c>
      <c r="AN397" s="87" t="s">
        <v>2991</v>
      </c>
      <c r="AO397" s="79" t="s">
        <v>3049</v>
      </c>
      <c r="AP397" s="79" t="b">
        <v>0</v>
      </c>
      <c r="AQ397" s="87" t="s">
        <v>2814</v>
      </c>
      <c r="AR397" s="79" t="s">
        <v>178</v>
      </c>
      <c r="AS397" s="79">
        <v>0</v>
      </c>
      <c r="AT397" s="79">
        <v>0</v>
      </c>
      <c r="AU397" s="79"/>
      <c r="AV397" s="79"/>
      <c r="AW397" s="79"/>
      <c r="AX397" s="79"/>
      <c r="AY397" s="79"/>
      <c r="AZ397" s="79"/>
      <c r="BA397" s="79"/>
      <c r="BB397" s="79"/>
      <c r="BC397" s="78" t="str">
        <f>REPLACE(INDEX(GroupVertices[Group],MATCH(Edges[[#This Row],[Vertex 1]],GroupVertices[Vertex],0)),1,1,"")</f>
        <v>153</v>
      </c>
      <c r="BD397" s="78" t="str">
        <f>REPLACE(INDEX(GroupVertices[Group],MATCH(Edges[[#This Row],[Vertex 2]],GroupVertices[Vertex],0)),1,1,"")</f>
        <v>153</v>
      </c>
    </row>
    <row r="398" spans="1:56" ht="15">
      <c r="A398" s="64" t="s">
        <v>438</v>
      </c>
      <c r="B398" s="64" t="s">
        <v>438</v>
      </c>
      <c r="C398" s="65"/>
      <c r="D398" s="66"/>
      <c r="E398" s="67"/>
      <c r="F398" s="68"/>
      <c r="G398" s="65"/>
      <c r="H398" s="69"/>
      <c r="I398" s="70"/>
      <c r="J398" s="70"/>
      <c r="K398" s="34" t="s">
        <v>65</v>
      </c>
      <c r="L398" s="77">
        <v>398</v>
      </c>
      <c r="M398" s="77"/>
      <c r="N398" s="72"/>
      <c r="O398" s="79" t="s">
        <v>178</v>
      </c>
      <c r="P398" s="81">
        <v>43658.61253472222</v>
      </c>
      <c r="Q398" s="79" t="s">
        <v>880</v>
      </c>
      <c r="R398" s="79"/>
      <c r="S398" s="79"/>
      <c r="T398" s="79" t="s">
        <v>1048</v>
      </c>
      <c r="U398" s="79"/>
      <c r="V398" s="82" t="s">
        <v>1358</v>
      </c>
      <c r="W398" s="81">
        <v>43658.61253472222</v>
      </c>
      <c r="X398" s="85">
        <v>43658</v>
      </c>
      <c r="Y398" s="87" t="s">
        <v>1778</v>
      </c>
      <c r="Z398" s="82" t="s">
        <v>2297</v>
      </c>
      <c r="AA398" s="79"/>
      <c r="AB398" s="79"/>
      <c r="AC398" s="87" t="s">
        <v>2815</v>
      </c>
      <c r="AD398" s="79"/>
      <c r="AE398" s="79" t="b">
        <v>0</v>
      </c>
      <c r="AF398" s="79">
        <v>0</v>
      </c>
      <c r="AG398" s="87" t="s">
        <v>2991</v>
      </c>
      <c r="AH398" s="79" t="b">
        <v>0</v>
      </c>
      <c r="AI398" s="79" t="s">
        <v>3019</v>
      </c>
      <c r="AJ398" s="79"/>
      <c r="AK398" s="87" t="s">
        <v>2991</v>
      </c>
      <c r="AL398" s="79" t="b">
        <v>0</v>
      </c>
      <c r="AM398" s="79">
        <v>0</v>
      </c>
      <c r="AN398" s="87" t="s">
        <v>2991</v>
      </c>
      <c r="AO398" s="79" t="s">
        <v>3049</v>
      </c>
      <c r="AP398" s="79" t="b">
        <v>0</v>
      </c>
      <c r="AQ398" s="87" t="s">
        <v>2815</v>
      </c>
      <c r="AR398" s="79" t="s">
        <v>178</v>
      </c>
      <c r="AS398" s="79">
        <v>0</v>
      </c>
      <c r="AT398" s="79">
        <v>0</v>
      </c>
      <c r="AU398" s="79"/>
      <c r="AV398" s="79"/>
      <c r="AW398" s="79"/>
      <c r="AX398" s="79"/>
      <c r="AY398" s="79"/>
      <c r="AZ398" s="79"/>
      <c r="BA398" s="79"/>
      <c r="BB398" s="79"/>
      <c r="BC398" s="78" t="str">
        <f>REPLACE(INDEX(GroupVertices[Group],MATCH(Edges[[#This Row],[Vertex 1]],GroupVertices[Vertex],0)),1,1,"")</f>
        <v>153</v>
      </c>
      <c r="BD398" s="78" t="str">
        <f>REPLACE(INDEX(GroupVertices[Group],MATCH(Edges[[#This Row],[Vertex 2]],GroupVertices[Vertex],0)),1,1,"")</f>
        <v>153</v>
      </c>
    </row>
    <row r="399" spans="1:56" ht="15">
      <c r="A399" s="64" t="s">
        <v>438</v>
      </c>
      <c r="B399" s="64" t="s">
        <v>438</v>
      </c>
      <c r="C399" s="65"/>
      <c r="D399" s="66"/>
      <c r="E399" s="67"/>
      <c r="F399" s="68"/>
      <c r="G399" s="65"/>
      <c r="H399" s="69"/>
      <c r="I399" s="70"/>
      <c r="J399" s="70"/>
      <c r="K399" s="34" t="s">
        <v>65</v>
      </c>
      <c r="L399" s="77">
        <v>399</v>
      </c>
      <c r="M399" s="77"/>
      <c r="N399" s="72"/>
      <c r="O399" s="79" t="s">
        <v>178</v>
      </c>
      <c r="P399" s="81">
        <v>43658.64402777778</v>
      </c>
      <c r="Q399" s="79" t="s">
        <v>881</v>
      </c>
      <c r="R399" s="79"/>
      <c r="S399" s="79"/>
      <c r="T399" s="79" t="s">
        <v>1048</v>
      </c>
      <c r="U399" s="79"/>
      <c r="V399" s="82" t="s">
        <v>1358</v>
      </c>
      <c r="W399" s="81">
        <v>43658.64402777778</v>
      </c>
      <c r="X399" s="85">
        <v>43658</v>
      </c>
      <c r="Y399" s="87" t="s">
        <v>1779</v>
      </c>
      <c r="Z399" s="82" t="s">
        <v>2298</v>
      </c>
      <c r="AA399" s="79"/>
      <c r="AB399" s="79"/>
      <c r="AC399" s="87" t="s">
        <v>2816</v>
      </c>
      <c r="AD399" s="79"/>
      <c r="AE399" s="79" t="b">
        <v>0</v>
      </c>
      <c r="AF399" s="79">
        <v>0</v>
      </c>
      <c r="AG399" s="87" t="s">
        <v>2991</v>
      </c>
      <c r="AH399" s="79" t="b">
        <v>0</v>
      </c>
      <c r="AI399" s="79" t="s">
        <v>3019</v>
      </c>
      <c r="AJ399" s="79"/>
      <c r="AK399" s="87" t="s">
        <v>2991</v>
      </c>
      <c r="AL399" s="79" t="b">
        <v>0</v>
      </c>
      <c r="AM399" s="79">
        <v>0</v>
      </c>
      <c r="AN399" s="87" t="s">
        <v>2991</v>
      </c>
      <c r="AO399" s="79" t="s">
        <v>3049</v>
      </c>
      <c r="AP399" s="79" t="b">
        <v>0</v>
      </c>
      <c r="AQ399" s="87" t="s">
        <v>2816</v>
      </c>
      <c r="AR399" s="79" t="s">
        <v>178</v>
      </c>
      <c r="AS399" s="79">
        <v>0</v>
      </c>
      <c r="AT399" s="79">
        <v>0</v>
      </c>
      <c r="AU399" s="79"/>
      <c r="AV399" s="79"/>
      <c r="AW399" s="79"/>
      <c r="AX399" s="79"/>
      <c r="AY399" s="79"/>
      <c r="AZ399" s="79"/>
      <c r="BA399" s="79"/>
      <c r="BB399" s="79"/>
      <c r="BC399" s="78" t="str">
        <f>REPLACE(INDEX(GroupVertices[Group],MATCH(Edges[[#This Row],[Vertex 1]],GroupVertices[Vertex],0)),1,1,"")</f>
        <v>153</v>
      </c>
      <c r="BD399" s="78" t="str">
        <f>REPLACE(INDEX(GroupVertices[Group],MATCH(Edges[[#This Row],[Vertex 2]],GroupVertices[Vertex],0)),1,1,"")</f>
        <v>153</v>
      </c>
    </row>
    <row r="400" spans="1:56" ht="15">
      <c r="A400" s="64" t="s">
        <v>438</v>
      </c>
      <c r="B400" s="64" t="s">
        <v>438</v>
      </c>
      <c r="C400" s="65"/>
      <c r="D400" s="66"/>
      <c r="E400" s="67"/>
      <c r="F400" s="68"/>
      <c r="G400" s="65"/>
      <c r="H400" s="69"/>
      <c r="I400" s="70"/>
      <c r="J400" s="70"/>
      <c r="K400" s="34" t="s">
        <v>65</v>
      </c>
      <c r="L400" s="77">
        <v>400</v>
      </c>
      <c r="M400" s="77"/>
      <c r="N400" s="72"/>
      <c r="O400" s="79" t="s">
        <v>178</v>
      </c>
      <c r="P400" s="81">
        <v>43658.648460648146</v>
      </c>
      <c r="Q400" s="79" t="s">
        <v>882</v>
      </c>
      <c r="R400" s="79"/>
      <c r="S400" s="79"/>
      <c r="T400" s="79" t="s">
        <v>1048</v>
      </c>
      <c r="U400" s="79"/>
      <c r="V400" s="82" t="s">
        <v>1358</v>
      </c>
      <c r="W400" s="81">
        <v>43658.648460648146</v>
      </c>
      <c r="X400" s="85">
        <v>43658</v>
      </c>
      <c r="Y400" s="87" t="s">
        <v>1780</v>
      </c>
      <c r="Z400" s="82" t="s">
        <v>2299</v>
      </c>
      <c r="AA400" s="79"/>
      <c r="AB400" s="79"/>
      <c r="AC400" s="87" t="s">
        <v>2817</v>
      </c>
      <c r="AD400" s="79"/>
      <c r="AE400" s="79" t="b">
        <v>0</v>
      </c>
      <c r="AF400" s="79">
        <v>0</v>
      </c>
      <c r="AG400" s="87" t="s">
        <v>2991</v>
      </c>
      <c r="AH400" s="79" t="b">
        <v>0</v>
      </c>
      <c r="AI400" s="79" t="s">
        <v>3019</v>
      </c>
      <c r="AJ400" s="79"/>
      <c r="AK400" s="87" t="s">
        <v>2991</v>
      </c>
      <c r="AL400" s="79" t="b">
        <v>0</v>
      </c>
      <c r="AM400" s="79">
        <v>0</v>
      </c>
      <c r="AN400" s="87" t="s">
        <v>2991</v>
      </c>
      <c r="AO400" s="79" t="s">
        <v>3049</v>
      </c>
      <c r="AP400" s="79" t="b">
        <v>0</v>
      </c>
      <c r="AQ400" s="87" t="s">
        <v>2817</v>
      </c>
      <c r="AR400" s="79" t="s">
        <v>178</v>
      </c>
      <c r="AS400" s="79">
        <v>0</v>
      </c>
      <c r="AT400" s="79">
        <v>0</v>
      </c>
      <c r="AU400" s="79"/>
      <c r="AV400" s="79"/>
      <c r="AW400" s="79"/>
      <c r="AX400" s="79"/>
      <c r="AY400" s="79"/>
      <c r="AZ400" s="79"/>
      <c r="BA400" s="79"/>
      <c r="BB400" s="79"/>
      <c r="BC400" s="78" t="str">
        <f>REPLACE(INDEX(GroupVertices[Group],MATCH(Edges[[#This Row],[Vertex 1]],GroupVertices[Vertex],0)),1,1,"")</f>
        <v>153</v>
      </c>
      <c r="BD400" s="78" t="str">
        <f>REPLACE(INDEX(GroupVertices[Group],MATCH(Edges[[#This Row],[Vertex 2]],GroupVertices[Vertex],0)),1,1,"")</f>
        <v>153</v>
      </c>
    </row>
    <row r="401" spans="1:56" ht="15">
      <c r="A401" s="64" t="s">
        <v>438</v>
      </c>
      <c r="B401" s="64" t="s">
        <v>438</v>
      </c>
      <c r="C401" s="65"/>
      <c r="D401" s="66"/>
      <c r="E401" s="67"/>
      <c r="F401" s="68"/>
      <c r="G401" s="65"/>
      <c r="H401" s="69"/>
      <c r="I401" s="70"/>
      <c r="J401" s="70"/>
      <c r="K401" s="34" t="s">
        <v>65</v>
      </c>
      <c r="L401" s="77">
        <v>401</v>
      </c>
      <c r="M401" s="77"/>
      <c r="N401" s="72"/>
      <c r="O401" s="79" t="s">
        <v>178</v>
      </c>
      <c r="P401" s="81">
        <v>43658.67798611111</v>
      </c>
      <c r="Q401" s="79" t="s">
        <v>883</v>
      </c>
      <c r="R401" s="79"/>
      <c r="S401" s="79"/>
      <c r="T401" s="79" t="s">
        <v>1048</v>
      </c>
      <c r="U401" s="79"/>
      <c r="V401" s="82" t="s">
        <v>1358</v>
      </c>
      <c r="W401" s="81">
        <v>43658.67798611111</v>
      </c>
      <c r="X401" s="85">
        <v>43658</v>
      </c>
      <c r="Y401" s="87" t="s">
        <v>1781</v>
      </c>
      <c r="Z401" s="82" t="s">
        <v>2300</v>
      </c>
      <c r="AA401" s="79"/>
      <c r="AB401" s="79"/>
      <c r="AC401" s="87" t="s">
        <v>2818</v>
      </c>
      <c r="AD401" s="79"/>
      <c r="AE401" s="79" t="b">
        <v>0</v>
      </c>
      <c r="AF401" s="79">
        <v>0</v>
      </c>
      <c r="AG401" s="87" t="s">
        <v>2991</v>
      </c>
      <c r="AH401" s="79" t="b">
        <v>0</v>
      </c>
      <c r="AI401" s="79" t="s">
        <v>3019</v>
      </c>
      <c r="AJ401" s="79"/>
      <c r="AK401" s="87" t="s">
        <v>2991</v>
      </c>
      <c r="AL401" s="79" t="b">
        <v>0</v>
      </c>
      <c r="AM401" s="79">
        <v>0</v>
      </c>
      <c r="AN401" s="87" t="s">
        <v>2991</v>
      </c>
      <c r="AO401" s="79" t="s">
        <v>3049</v>
      </c>
      <c r="AP401" s="79" t="b">
        <v>0</v>
      </c>
      <c r="AQ401" s="87" t="s">
        <v>2818</v>
      </c>
      <c r="AR401" s="79" t="s">
        <v>178</v>
      </c>
      <c r="AS401" s="79">
        <v>0</v>
      </c>
      <c r="AT401" s="79">
        <v>0</v>
      </c>
      <c r="AU401" s="79"/>
      <c r="AV401" s="79"/>
      <c r="AW401" s="79"/>
      <c r="AX401" s="79"/>
      <c r="AY401" s="79"/>
      <c r="AZ401" s="79"/>
      <c r="BA401" s="79"/>
      <c r="BB401" s="79"/>
      <c r="BC401" s="78" t="str">
        <f>REPLACE(INDEX(GroupVertices[Group],MATCH(Edges[[#This Row],[Vertex 1]],GroupVertices[Vertex],0)),1,1,"")</f>
        <v>153</v>
      </c>
      <c r="BD401" s="78" t="str">
        <f>REPLACE(INDEX(GroupVertices[Group],MATCH(Edges[[#This Row],[Vertex 2]],GroupVertices[Vertex],0)),1,1,"")</f>
        <v>153</v>
      </c>
    </row>
    <row r="402" spans="1:56" ht="15">
      <c r="A402" s="64" t="s">
        <v>438</v>
      </c>
      <c r="B402" s="64" t="s">
        <v>438</v>
      </c>
      <c r="C402" s="65"/>
      <c r="D402" s="66"/>
      <c r="E402" s="67"/>
      <c r="F402" s="68"/>
      <c r="G402" s="65"/>
      <c r="H402" s="69"/>
      <c r="I402" s="70"/>
      <c r="J402" s="70"/>
      <c r="K402" s="34" t="s">
        <v>65</v>
      </c>
      <c r="L402" s="77">
        <v>402</v>
      </c>
      <c r="M402" s="77"/>
      <c r="N402" s="72"/>
      <c r="O402" s="79" t="s">
        <v>178</v>
      </c>
      <c r="P402" s="81">
        <v>43658.67854166667</v>
      </c>
      <c r="Q402" s="79" t="s">
        <v>884</v>
      </c>
      <c r="R402" s="79"/>
      <c r="S402" s="79"/>
      <c r="T402" s="79" t="s">
        <v>1048</v>
      </c>
      <c r="U402" s="79"/>
      <c r="V402" s="82" t="s">
        <v>1358</v>
      </c>
      <c r="W402" s="81">
        <v>43658.67854166667</v>
      </c>
      <c r="X402" s="85">
        <v>43658</v>
      </c>
      <c r="Y402" s="87" t="s">
        <v>1782</v>
      </c>
      <c r="Z402" s="82" t="s">
        <v>2301</v>
      </c>
      <c r="AA402" s="79"/>
      <c r="AB402" s="79"/>
      <c r="AC402" s="87" t="s">
        <v>2819</v>
      </c>
      <c r="AD402" s="79"/>
      <c r="AE402" s="79" t="b">
        <v>0</v>
      </c>
      <c r="AF402" s="79">
        <v>0</v>
      </c>
      <c r="AG402" s="87" t="s">
        <v>2991</v>
      </c>
      <c r="AH402" s="79" t="b">
        <v>0</v>
      </c>
      <c r="AI402" s="79" t="s">
        <v>3019</v>
      </c>
      <c r="AJ402" s="79"/>
      <c r="AK402" s="87" t="s">
        <v>2991</v>
      </c>
      <c r="AL402" s="79" t="b">
        <v>0</v>
      </c>
      <c r="AM402" s="79">
        <v>0</v>
      </c>
      <c r="AN402" s="87" t="s">
        <v>2991</v>
      </c>
      <c r="AO402" s="79" t="s">
        <v>3049</v>
      </c>
      <c r="AP402" s="79" t="b">
        <v>0</v>
      </c>
      <c r="AQ402" s="87" t="s">
        <v>2819</v>
      </c>
      <c r="AR402" s="79" t="s">
        <v>178</v>
      </c>
      <c r="AS402" s="79">
        <v>0</v>
      </c>
      <c r="AT402" s="79">
        <v>0</v>
      </c>
      <c r="AU402" s="79"/>
      <c r="AV402" s="79"/>
      <c r="AW402" s="79"/>
      <c r="AX402" s="79"/>
      <c r="AY402" s="79"/>
      <c r="AZ402" s="79"/>
      <c r="BA402" s="79"/>
      <c r="BB402" s="79"/>
      <c r="BC402" s="78" t="str">
        <f>REPLACE(INDEX(GroupVertices[Group],MATCH(Edges[[#This Row],[Vertex 1]],GroupVertices[Vertex],0)),1,1,"")</f>
        <v>153</v>
      </c>
      <c r="BD402" s="78" t="str">
        <f>REPLACE(INDEX(GroupVertices[Group],MATCH(Edges[[#This Row],[Vertex 2]],GroupVertices[Vertex],0)),1,1,"")</f>
        <v>153</v>
      </c>
    </row>
    <row r="403" spans="1:56" ht="15">
      <c r="A403" s="64" t="s">
        <v>438</v>
      </c>
      <c r="B403" s="64" t="s">
        <v>438</v>
      </c>
      <c r="C403" s="65"/>
      <c r="D403" s="66"/>
      <c r="E403" s="67"/>
      <c r="F403" s="68"/>
      <c r="G403" s="65"/>
      <c r="H403" s="69"/>
      <c r="I403" s="70"/>
      <c r="J403" s="70"/>
      <c r="K403" s="34" t="s">
        <v>65</v>
      </c>
      <c r="L403" s="77">
        <v>403</v>
      </c>
      <c r="M403" s="77"/>
      <c r="N403" s="72"/>
      <c r="O403" s="79" t="s">
        <v>178</v>
      </c>
      <c r="P403" s="81">
        <v>43658.679872685185</v>
      </c>
      <c r="Q403" s="79" t="s">
        <v>885</v>
      </c>
      <c r="R403" s="79"/>
      <c r="S403" s="79"/>
      <c r="T403" s="79" t="s">
        <v>1048</v>
      </c>
      <c r="U403" s="79"/>
      <c r="V403" s="82" t="s">
        <v>1358</v>
      </c>
      <c r="W403" s="81">
        <v>43658.679872685185</v>
      </c>
      <c r="X403" s="85">
        <v>43658</v>
      </c>
      <c r="Y403" s="87" t="s">
        <v>1783</v>
      </c>
      <c r="Z403" s="82" t="s">
        <v>2302</v>
      </c>
      <c r="AA403" s="79"/>
      <c r="AB403" s="79"/>
      <c r="AC403" s="87" t="s">
        <v>2820</v>
      </c>
      <c r="AD403" s="79"/>
      <c r="AE403" s="79" t="b">
        <v>0</v>
      </c>
      <c r="AF403" s="79">
        <v>0</v>
      </c>
      <c r="AG403" s="87" t="s">
        <v>2991</v>
      </c>
      <c r="AH403" s="79" t="b">
        <v>0</v>
      </c>
      <c r="AI403" s="79" t="s">
        <v>3019</v>
      </c>
      <c r="AJ403" s="79"/>
      <c r="AK403" s="87" t="s">
        <v>2991</v>
      </c>
      <c r="AL403" s="79" t="b">
        <v>0</v>
      </c>
      <c r="AM403" s="79">
        <v>0</v>
      </c>
      <c r="AN403" s="87" t="s">
        <v>2991</v>
      </c>
      <c r="AO403" s="79" t="s">
        <v>3049</v>
      </c>
      <c r="AP403" s="79" t="b">
        <v>0</v>
      </c>
      <c r="AQ403" s="87" t="s">
        <v>2820</v>
      </c>
      <c r="AR403" s="79" t="s">
        <v>178</v>
      </c>
      <c r="AS403" s="79">
        <v>0</v>
      </c>
      <c r="AT403" s="79">
        <v>0</v>
      </c>
      <c r="AU403" s="79"/>
      <c r="AV403" s="79"/>
      <c r="AW403" s="79"/>
      <c r="AX403" s="79"/>
      <c r="AY403" s="79"/>
      <c r="AZ403" s="79"/>
      <c r="BA403" s="79"/>
      <c r="BB403" s="79"/>
      <c r="BC403" s="78" t="str">
        <f>REPLACE(INDEX(GroupVertices[Group],MATCH(Edges[[#This Row],[Vertex 1]],GroupVertices[Vertex],0)),1,1,"")</f>
        <v>153</v>
      </c>
      <c r="BD403" s="78" t="str">
        <f>REPLACE(INDEX(GroupVertices[Group],MATCH(Edges[[#This Row],[Vertex 2]],GroupVertices[Vertex],0)),1,1,"")</f>
        <v>153</v>
      </c>
    </row>
    <row r="404" spans="1:56" ht="15">
      <c r="A404" s="64" t="s">
        <v>438</v>
      </c>
      <c r="B404" s="64" t="s">
        <v>438</v>
      </c>
      <c r="C404" s="65"/>
      <c r="D404" s="66"/>
      <c r="E404" s="67"/>
      <c r="F404" s="68"/>
      <c r="G404" s="65"/>
      <c r="H404" s="69"/>
      <c r="I404" s="70"/>
      <c r="J404" s="70"/>
      <c r="K404" s="34" t="s">
        <v>65</v>
      </c>
      <c r="L404" s="77">
        <v>404</v>
      </c>
      <c r="M404" s="77"/>
      <c r="N404" s="72"/>
      <c r="O404" s="79" t="s">
        <v>178</v>
      </c>
      <c r="P404" s="81">
        <v>43658.68696759259</v>
      </c>
      <c r="Q404" s="79" t="s">
        <v>886</v>
      </c>
      <c r="R404" s="79"/>
      <c r="S404" s="79"/>
      <c r="T404" s="79" t="s">
        <v>1048</v>
      </c>
      <c r="U404" s="79"/>
      <c r="V404" s="82" t="s">
        <v>1358</v>
      </c>
      <c r="W404" s="81">
        <v>43658.68696759259</v>
      </c>
      <c r="X404" s="85">
        <v>43658</v>
      </c>
      <c r="Y404" s="87" t="s">
        <v>1784</v>
      </c>
      <c r="Z404" s="82" t="s">
        <v>2303</v>
      </c>
      <c r="AA404" s="79"/>
      <c r="AB404" s="79"/>
      <c r="AC404" s="87" t="s">
        <v>2821</v>
      </c>
      <c r="AD404" s="79"/>
      <c r="AE404" s="79" t="b">
        <v>0</v>
      </c>
      <c r="AF404" s="79">
        <v>0</v>
      </c>
      <c r="AG404" s="87" t="s">
        <v>2991</v>
      </c>
      <c r="AH404" s="79" t="b">
        <v>0</v>
      </c>
      <c r="AI404" s="79" t="s">
        <v>3019</v>
      </c>
      <c r="AJ404" s="79"/>
      <c r="AK404" s="87" t="s">
        <v>2991</v>
      </c>
      <c r="AL404" s="79" t="b">
        <v>0</v>
      </c>
      <c r="AM404" s="79">
        <v>0</v>
      </c>
      <c r="AN404" s="87" t="s">
        <v>2991</v>
      </c>
      <c r="AO404" s="79" t="s">
        <v>3049</v>
      </c>
      <c r="AP404" s="79" t="b">
        <v>0</v>
      </c>
      <c r="AQ404" s="87" t="s">
        <v>2821</v>
      </c>
      <c r="AR404" s="79" t="s">
        <v>178</v>
      </c>
      <c r="AS404" s="79">
        <v>0</v>
      </c>
      <c r="AT404" s="79">
        <v>0</v>
      </c>
      <c r="AU404" s="79"/>
      <c r="AV404" s="79"/>
      <c r="AW404" s="79"/>
      <c r="AX404" s="79"/>
      <c r="AY404" s="79"/>
      <c r="AZ404" s="79"/>
      <c r="BA404" s="79"/>
      <c r="BB404" s="79"/>
      <c r="BC404" s="78" t="str">
        <f>REPLACE(INDEX(GroupVertices[Group],MATCH(Edges[[#This Row],[Vertex 1]],GroupVertices[Vertex],0)),1,1,"")</f>
        <v>153</v>
      </c>
      <c r="BD404" s="78" t="str">
        <f>REPLACE(INDEX(GroupVertices[Group],MATCH(Edges[[#This Row],[Vertex 2]],GroupVertices[Vertex],0)),1,1,"")</f>
        <v>153</v>
      </c>
    </row>
    <row r="405" spans="1:56" ht="15">
      <c r="A405" s="64" t="s">
        <v>438</v>
      </c>
      <c r="B405" s="64" t="s">
        <v>438</v>
      </c>
      <c r="C405" s="65"/>
      <c r="D405" s="66"/>
      <c r="E405" s="67"/>
      <c r="F405" s="68"/>
      <c r="G405" s="65"/>
      <c r="H405" s="69"/>
      <c r="I405" s="70"/>
      <c r="J405" s="70"/>
      <c r="K405" s="34" t="s">
        <v>65</v>
      </c>
      <c r="L405" s="77">
        <v>405</v>
      </c>
      <c r="M405" s="77"/>
      <c r="N405" s="72"/>
      <c r="O405" s="79" t="s">
        <v>178</v>
      </c>
      <c r="P405" s="81">
        <v>43658.691157407404</v>
      </c>
      <c r="Q405" s="79" t="s">
        <v>887</v>
      </c>
      <c r="R405" s="79"/>
      <c r="S405" s="79"/>
      <c r="T405" s="79" t="s">
        <v>1048</v>
      </c>
      <c r="U405" s="79"/>
      <c r="V405" s="82" t="s">
        <v>1358</v>
      </c>
      <c r="W405" s="81">
        <v>43658.691157407404</v>
      </c>
      <c r="X405" s="85">
        <v>43658</v>
      </c>
      <c r="Y405" s="87" t="s">
        <v>1785</v>
      </c>
      <c r="Z405" s="82" t="s">
        <v>2304</v>
      </c>
      <c r="AA405" s="79"/>
      <c r="AB405" s="79"/>
      <c r="AC405" s="87" t="s">
        <v>2822</v>
      </c>
      <c r="AD405" s="79"/>
      <c r="AE405" s="79" t="b">
        <v>0</v>
      </c>
      <c r="AF405" s="79">
        <v>0</v>
      </c>
      <c r="AG405" s="87" t="s">
        <v>2991</v>
      </c>
      <c r="AH405" s="79" t="b">
        <v>0</v>
      </c>
      <c r="AI405" s="79" t="s">
        <v>3019</v>
      </c>
      <c r="AJ405" s="79"/>
      <c r="AK405" s="87" t="s">
        <v>2991</v>
      </c>
      <c r="AL405" s="79" t="b">
        <v>0</v>
      </c>
      <c r="AM405" s="79">
        <v>0</v>
      </c>
      <c r="AN405" s="87" t="s">
        <v>2991</v>
      </c>
      <c r="AO405" s="79" t="s">
        <v>3049</v>
      </c>
      <c r="AP405" s="79" t="b">
        <v>0</v>
      </c>
      <c r="AQ405" s="87" t="s">
        <v>2822</v>
      </c>
      <c r="AR405" s="79" t="s">
        <v>178</v>
      </c>
      <c r="AS405" s="79">
        <v>0</v>
      </c>
      <c r="AT405" s="79">
        <v>0</v>
      </c>
      <c r="AU405" s="79"/>
      <c r="AV405" s="79"/>
      <c r="AW405" s="79"/>
      <c r="AX405" s="79"/>
      <c r="AY405" s="79"/>
      <c r="AZ405" s="79"/>
      <c r="BA405" s="79"/>
      <c r="BB405" s="79"/>
      <c r="BC405" s="78" t="str">
        <f>REPLACE(INDEX(GroupVertices[Group],MATCH(Edges[[#This Row],[Vertex 1]],GroupVertices[Vertex],0)),1,1,"")</f>
        <v>153</v>
      </c>
      <c r="BD405" s="78" t="str">
        <f>REPLACE(INDEX(GroupVertices[Group],MATCH(Edges[[#This Row],[Vertex 2]],GroupVertices[Vertex],0)),1,1,"")</f>
        <v>153</v>
      </c>
    </row>
    <row r="406" spans="1:56" ht="15">
      <c r="A406" s="64" t="s">
        <v>438</v>
      </c>
      <c r="B406" s="64" t="s">
        <v>438</v>
      </c>
      <c r="C406" s="65"/>
      <c r="D406" s="66"/>
      <c r="E406" s="67"/>
      <c r="F406" s="68"/>
      <c r="G406" s="65"/>
      <c r="H406" s="69"/>
      <c r="I406" s="70"/>
      <c r="J406" s="70"/>
      <c r="K406" s="34" t="s">
        <v>65</v>
      </c>
      <c r="L406" s="77">
        <v>406</v>
      </c>
      <c r="M406" s="77"/>
      <c r="N406" s="72"/>
      <c r="O406" s="79" t="s">
        <v>178</v>
      </c>
      <c r="P406" s="81">
        <v>43658.69420138889</v>
      </c>
      <c r="Q406" s="79" t="s">
        <v>888</v>
      </c>
      <c r="R406" s="79"/>
      <c r="S406" s="79"/>
      <c r="T406" s="79" t="s">
        <v>1048</v>
      </c>
      <c r="U406" s="79"/>
      <c r="V406" s="82" t="s">
        <v>1358</v>
      </c>
      <c r="W406" s="81">
        <v>43658.69420138889</v>
      </c>
      <c r="X406" s="85">
        <v>43658</v>
      </c>
      <c r="Y406" s="87" t="s">
        <v>1786</v>
      </c>
      <c r="Z406" s="82" t="s">
        <v>2305</v>
      </c>
      <c r="AA406" s="79"/>
      <c r="AB406" s="79"/>
      <c r="AC406" s="87" t="s">
        <v>2823</v>
      </c>
      <c r="AD406" s="79"/>
      <c r="AE406" s="79" t="b">
        <v>0</v>
      </c>
      <c r="AF406" s="79">
        <v>0</v>
      </c>
      <c r="AG406" s="87" t="s">
        <v>2991</v>
      </c>
      <c r="AH406" s="79" t="b">
        <v>0</v>
      </c>
      <c r="AI406" s="79" t="s">
        <v>3019</v>
      </c>
      <c r="AJ406" s="79"/>
      <c r="AK406" s="87" t="s">
        <v>2991</v>
      </c>
      <c r="AL406" s="79" t="b">
        <v>0</v>
      </c>
      <c r="AM406" s="79">
        <v>0</v>
      </c>
      <c r="AN406" s="87" t="s">
        <v>2991</v>
      </c>
      <c r="AO406" s="79" t="s">
        <v>3049</v>
      </c>
      <c r="AP406" s="79" t="b">
        <v>0</v>
      </c>
      <c r="AQ406" s="87" t="s">
        <v>2823</v>
      </c>
      <c r="AR406" s="79" t="s">
        <v>178</v>
      </c>
      <c r="AS406" s="79">
        <v>0</v>
      </c>
      <c r="AT406" s="79">
        <v>0</v>
      </c>
      <c r="AU406" s="79"/>
      <c r="AV406" s="79"/>
      <c r="AW406" s="79"/>
      <c r="AX406" s="79"/>
      <c r="AY406" s="79"/>
      <c r="AZ406" s="79"/>
      <c r="BA406" s="79"/>
      <c r="BB406" s="79"/>
      <c r="BC406" s="78" t="str">
        <f>REPLACE(INDEX(GroupVertices[Group],MATCH(Edges[[#This Row],[Vertex 1]],GroupVertices[Vertex],0)),1,1,"")</f>
        <v>153</v>
      </c>
      <c r="BD406" s="78" t="str">
        <f>REPLACE(INDEX(GroupVertices[Group],MATCH(Edges[[#This Row],[Vertex 2]],GroupVertices[Vertex],0)),1,1,"")</f>
        <v>153</v>
      </c>
    </row>
    <row r="407" spans="1:56" ht="15">
      <c r="A407" s="64" t="s">
        <v>438</v>
      </c>
      <c r="B407" s="64" t="s">
        <v>438</v>
      </c>
      <c r="C407" s="65"/>
      <c r="D407" s="66"/>
      <c r="E407" s="67"/>
      <c r="F407" s="68"/>
      <c r="G407" s="65"/>
      <c r="H407" s="69"/>
      <c r="I407" s="70"/>
      <c r="J407" s="70"/>
      <c r="K407" s="34" t="s">
        <v>65</v>
      </c>
      <c r="L407" s="77">
        <v>407</v>
      </c>
      <c r="M407" s="77"/>
      <c r="N407" s="72"/>
      <c r="O407" s="79" t="s">
        <v>178</v>
      </c>
      <c r="P407" s="81">
        <v>43658.697291666664</v>
      </c>
      <c r="Q407" s="79" t="s">
        <v>889</v>
      </c>
      <c r="R407" s="79"/>
      <c r="S407" s="79"/>
      <c r="T407" s="79" t="s">
        <v>1048</v>
      </c>
      <c r="U407" s="79"/>
      <c r="V407" s="82" t="s">
        <v>1358</v>
      </c>
      <c r="W407" s="81">
        <v>43658.697291666664</v>
      </c>
      <c r="X407" s="85">
        <v>43658</v>
      </c>
      <c r="Y407" s="87" t="s">
        <v>1787</v>
      </c>
      <c r="Z407" s="82" t="s">
        <v>2306</v>
      </c>
      <c r="AA407" s="79"/>
      <c r="AB407" s="79"/>
      <c r="AC407" s="87" t="s">
        <v>2824</v>
      </c>
      <c r="AD407" s="79"/>
      <c r="AE407" s="79" t="b">
        <v>0</v>
      </c>
      <c r="AF407" s="79">
        <v>0</v>
      </c>
      <c r="AG407" s="87" t="s">
        <v>2991</v>
      </c>
      <c r="AH407" s="79" t="b">
        <v>0</v>
      </c>
      <c r="AI407" s="79" t="s">
        <v>3019</v>
      </c>
      <c r="AJ407" s="79"/>
      <c r="AK407" s="87" t="s">
        <v>2991</v>
      </c>
      <c r="AL407" s="79" t="b">
        <v>0</v>
      </c>
      <c r="AM407" s="79">
        <v>0</v>
      </c>
      <c r="AN407" s="87" t="s">
        <v>2991</v>
      </c>
      <c r="AO407" s="79" t="s">
        <v>3049</v>
      </c>
      <c r="AP407" s="79" t="b">
        <v>0</v>
      </c>
      <c r="AQ407" s="87" t="s">
        <v>2824</v>
      </c>
      <c r="AR407" s="79" t="s">
        <v>178</v>
      </c>
      <c r="AS407" s="79">
        <v>0</v>
      </c>
      <c r="AT407" s="79">
        <v>0</v>
      </c>
      <c r="AU407" s="79"/>
      <c r="AV407" s="79"/>
      <c r="AW407" s="79"/>
      <c r="AX407" s="79"/>
      <c r="AY407" s="79"/>
      <c r="AZ407" s="79"/>
      <c r="BA407" s="79"/>
      <c r="BB407" s="79"/>
      <c r="BC407" s="78" t="str">
        <f>REPLACE(INDEX(GroupVertices[Group],MATCH(Edges[[#This Row],[Vertex 1]],GroupVertices[Vertex],0)),1,1,"")</f>
        <v>153</v>
      </c>
      <c r="BD407" s="78" t="str">
        <f>REPLACE(INDEX(GroupVertices[Group],MATCH(Edges[[#This Row],[Vertex 2]],GroupVertices[Vertex],0)),1,1,"")</f>
        <v>153</v>
      </c>
    </row>
    <row r="408" spans="1:56" ht="15">
      <c r="A408" s="64" t="s">
        <v>438</v>
      </c>
      <c r="B408" s="64" t="s">
        <v>438</v>
      </c>
      <c r="C408" s="65"/>
      <c r="D408" s="66"/>
      <c r="E408" s="67"/>
      <c r="F408" s="68"/>
      <c r="G408" s="65"/>
      <c r="H408" s="69"/>
      <c r="I408" s="70"/>
      <c r="J408" s="70"/>
      <c r="K408" s="34" t="s">
        <v>65</v>
      </c>
      <c r="L408" s="77">
        <v>408</v>
      </c>
      <c r="M408" s="77"/>
      <c r="N408" s="72"/>
      <c r="O408" s="79" t="s">
        <v>178</v>
      </c>
      <c r="P408" s="81">
        <v>43658.69814814815</v>
      </c>
      <c r="Q408" s="79" t="s">
        <v>890</v>
      </c>
      <c r="R408" s="79"/>
      <c r="S408" s="79"/>
      <c r="T408" s="79" t="s">
        <v>1048</v>
      </c>
      <c r="U408" s="79"/>
      <c r="V408" s="82" t="s">
        <v>1358</v>
      </c>
      <c r="W408" s="81">
        <v>43658.69814814815</v>
      </c>
      <c r="X408" s="85">
        <v>43658</v>
      </c>
      <c r="Y408" s="87" t="s">
        <v>1788</v>
      </c>
      <c r="Z408" s="82" t="s">
        <v>2307</v>
      </c>
      <c r="AA408" s="79"/>
      <c r="AB408" s="79"/>
      <c r="AC408" s="87" t="s">
        <v>2825</v>
      </c>
      <c r="AD408" s="79"/>
      <c r="AE408" s="79" t="b">
        <v>0</v>
      </c>
      <c r="AF408" s="79">
        <v>0</v>
      </c>
      <c r="AG408" s="87" t="s">
        <v>2991</v>
      </c>
      <c r="AH408" s="79" t="b">
        <v>0</v>
      </c>
      <c r="AI408" s="79" t="s">
        <v>3019</v>
      </c>
      <c r="AJ408" s="79"/>
      <c r="AK408" s="87" t="s">
        <v>2991</v>
      </c>
      <c r="AL408" s="79" t="b">
        <v>0</v>
      </c>
      <c r="AM408" s="79">
        <v>0</v>
      </c>
      <c r="AN408" s="87" t="s">
        <v>2991</v>
      </c>
      <c r="AO408" s="79" t="s">
        <v>3049</v>
      </c>
      <c r="AP408" s="79" t="b">
        <v>0</v>
      </c>
      <c r="AQ408" s="87" t="s">
        <v>2825</v>
      </c>
      <c r="AR408" s="79" t="s">
        <v>178</v>
      </c>
      <c r="AS408" s="79">
        <v>0</v>
      </c>
      <c r="AT408" s="79">
        <v>0</v>
      </c>
      <c r="AU408" s="79"/>
      <c r="AV408" s="79"/>
      <c r="AW408" s="79"/>
      <c r="AX408" s="79"/>
      <c r="AY408" s="79"/>
      <c r="AZ408" s="79"/>
      <c r="BA408" s="79"/>
      <c r="BB408" s="79"/>
      <c r="BC408" s="78" t="str">
        <f>REPLACE(INDEX(GroupVertices[Group],MATCH(Edges[[#This Row],[Vertex 1]],GroupVertices[Vertex],0)),1,1,"")</f>
        <v>153</v>
      </c>
      <c r="BD408" s="78" t="str">
        <f>REPLACE(INDEX(GroupVertices[Group],MATCH(Edges[[#This Row],[Vertex 2]],GroupVertices[Vertex],0)),1,1,"")</f>
        <v>153</v>
      </c>
    </row>
    <row r="409" spans="1:56" ht="15">
      <c r="A409" s="64" t="s">
        <v>438</v>
      </c>
      <c r="B409" s="64" t="s">
        <v>438</v>
      </c>
      <c r="C409" s="65"/>
      <c r="D409" s="66"/>
      <c r="E409" s="67"/>
      <c r="F409" s="68"/>
      <c r="G409" s="65"/>
      <c r="H409" s="69"/>
      <c r="I409" s="70"/>
      <c r="J409" s="70"/>
      <c r="K409" s="34" t="s">
        <v>65</v>
      </c>
      <c r="L409" s="77">
        <v>409</v>
      </c>
      <c r="M409" s="77"/>
      <c r="N409" s="72"/>
      <c r="O409" s="79" t="s">
        <v>178</v>
      </c>
      <c r="P409" s="81">
        <v>43658.700694444444</v>
      </c>
      <c r="Q409" s="79" t="s">
        <v>891</v>
      </c>
      <c r="R409" s="79"/>
      <c r="S409" s="79"/>
      <c r="T409" s="79" t="s">
        <v>1048</v>
      </c>
      <c r="U409" s="79"/>
      <c r="V409" s="82" t="s">
        <v>1358</v>
      </c>
      <c r="W409" s="81">
        <v>43658.700694444444</v>
      </c>
      <c r="X409" s="85">
        <v>43658</v>
      </c>
      <c r="Y409" s="87" t="s">
        <v>1789</v>
      </c>
      <c r="Z409" s="82" t="s">
        <v>2308</v>
      </c>
      <c r="AA409" s="79"/>
      <c r="AB409" s="79"/>
      <c r="AC409" s="87" t="s">
        <v>2826</v>
      </c>
      <c r="AD409" s="79"/>
      <c r="AE409" s="79" t="b">
        <v>0</v>
      </c>
      <c r="AF409" s="79">
        <v>0</v>
      </c>
      <c r="AG409" s="87" t="s">
        <v>2991</v>
      </c>
      <c r="AH409" s="79" t="b">
        <v>0</v>
      </c>
      <c r="AI409" s="79" t="s">
        <v>3019</v>
      </c>
      <c r="AJ409" s="79"/>
      <c r="AK409" s="87" t="s">
        <v>2991</v>
      </c>
      <c r="AL409" s="79" t="b">
        <v>0</v>
      </c>
      <c r="AM409" s="79">
        <v>0</v>
      </c>
      <c r="AN409" s="87" t="s">
        <v>2991</v>
      </c>
      <c r="AO409" s="79" t="s">
        <v>3049</v>
      </c>
      <c r="AP409" s="79" t="b">
        <v>0</v>
      </c>
      <c r="AQ409" s="87" t="s">
        <v>2826</v>
      </c>
      <c r="AR409" s="79" t="s">
        <v>178</v>
      </c>
      <c r="AS409" s="79">
        <v>0</v>
      </c>
      <c r="AT409" s="79">
        <v>0</v>
      </c>
      <c r="AU409" s="79"/>
      <c r="AV409" s="79"/>
      <c r="AW409" s="79"/>
      <c r="AX409" s="79"/>
      <c r="AY409" s="79"/>
      <c r="AZ409" s="79"/>
      <c r="BA409" s="79"/>
      <c r="BB409" s="79"/>
      <c r="BC409" s="78" t="str">
        <f>REPLACE(INDEX(GroupVertices[Group],MATCH(Edges[[#This Row],[Vertex 1]],GroupVertices[Vertex],0)),1,1,"")</f>
        <v>153</v>
      </c>
      <c r="BD409" s="78" t="str">
        <f>REPLACE(INDEX(GroupVertices[Group],MATCH(Edges[[#This Row],[Vertex 2]],GroupVertices[Vertex],0)),1,1,"")</f>
        <v>153</v>
      </c>
    </row>
    <row r="410" spans="1:56" ht="15">
      <c r="A410" s="64" t="s">
        <v>438</v>
      </c>
      <c r="B410" s="64" t="s">
        <v>438</v>
      </c>
      <c r="C410" s="65"/>
      <c r="D410" s="66"/>
      <c r="E410" s="67"/>
      <c r="F410" s="68"/>
      <c r="G410" s="65"/>
      <c r="H410" s="69"/>
      <c r="I410" s="70"/>
      <c r="J410" s="70"/>
      <c r="K410" s="34" t="s">
        <v>65</v>
      </c>
      <c r="L410" s="77">
        <v>410</v>
      </c>
      <c r="M410" s="77"/>
      <c r="N410" s="72"/>
      <c r="O410" s="79" t="s">
        <v>178</v>
      </c>
      <c r="P410" s="81">
        <v>43658.70756944444</v>
      </c>
      <c r="Q410" s="79" t="s">
        <v>892</v>
      </c>
      <c r="R410" s="79"/>
      <c r="S410" s="79"/>
      <c r="T410" s="79" t="s">
        <v>1048</v>
      </c>
      <c r="U410" s="79"/>
      <c r="V410" s="82" t="s">
        <v>1358</v>
      </c>
      <c r="W410" s="81">
        <v>43658.70756944444</v>
      </c>
      <c r="X410" s="85">
        <v>43658</v>
      </c>
      <c r="Y410" s="87" t="s">
        <v>1790</v>
      </c>
      <c r="Z410" s="82" t="s">
        <v>2309</v>
      </c>
      <c r="AA410" s="79"/>
      <c r="AB410" s="79"/>
      <c r="AC410" s="87" t="s">
        <v>2827</v>
      </c>
      <c r="AD410" s="79"/>
      <c r="AE410" s="79" t="b">
        <v>0</v>
      </c>
      <c r="AF410" s="79">
        <v>0</v>
      </c>
      <c r="AG410" s="87" t="s">
        <v>2991</v>
      </c>
      <c r="AH410" s="79" t="b">
        <v>0</v>
      </c>
      <c r="AI410" s="79" t="s">
        <v>3019</v>
      </c>
      <c r="AJ410" s="79"/>
      <c r="AK410" s="87" t="s">
        <v>2991</v>
      </c>
      <c r="AL410" s="79" t="b">
        <v>0</v>
      </c>
      <c r="AM410" s="79">
        <v>0</v>
      </c>
      <c r="AN410" s="87" t="s">
        <v>2991</v>
      </c>
      <c r="AO410" s="79" t="s">
        <v>3049</v>
      </c>
      <c r="AP410" s="79" t="b">
        <v>0</v>
      </c>
      <c r="AQ410" s="87" t="s">
        <v>2827</v>
      </c>
      <c r="AR410" s="79" t="s">
        <v>178</v>
      </c>
      <c r="AS410" s="79">
        <v>0</v>
      </c>
      <c r="AT410" s="79">
        <v>0</v>
      </c>
      <c r="AU410" s="79"/>
      <c r="AV410" s="79"/>
      <c r="AW410" s="79"/>
      <c r="AX410" s="79"/>
      <c r="AY410" s="79"/>
      <c r="AZ410" s="79"/>
      <c r="BA410" s="79"/>
      <c r="BB410" s="79"/>
      <c r="BC410" s="78" t="str">
        <f>REPLACE(INDEX(GroupVertices[Group],MATCH(Edges[[#This Row],[Vertex 1]],GroupVertices[Vertex],0)),1,1,"")</f>
        <v>153</v>
      </c>
      <c r="BD410" s="78" t="str">
        <f>REPLACE(INDEX(GroupVertices[Group],MATCH(Edges[[#This Row],[Vertex 2]],GroupVertices[Vertex],0)),1,1,"")</f>
        <v>153</v>
      </c>
    </row>
    <row r="411" spans="1:56" ht="15">
      <c r="A411" s="64" t="s">
        <v>438</v>
      </c>
      <c r="B411" s="64" t="s">
        <v>438</v>
      </c>
      <c r="C411" s="65"/>
      <c r="D411" s="66"/>
      <c r="E411" s="67"/>
      <c r="F411" s="68"/>
      <c r="G411" s="65"/>
      <c r="H411" s="69"/>
      <c r="I411" s="70"/>
      <c r="J411" s="70"/>
      <c r="K411" s="34" t="s">
        <v>65</v>
      </c>
      <c r="L411" s="77">
        <v>411</v>
      </c>
      <c r="M411" s="77"/>
      <c r="N411" s="72"/>
      <c r="O411" s="79" t="s">
        <v>178</v>
      </c>
      <c r="P411" s="81">
        <v>43658.70961805555</v>
      </c>
      <c r="Q411" s="79" t="s">
        <v>893</v>
      </c>
      <c r="R411" s="79"/>
      <c r="S411" s="79"/>
      <c r="T411" s="79" t="s">
        <v>1048</v>
      </c>
      <c r="U411" s="79"/>
      <c r="V411" s="82" t="s">
        <v>1358</v>
      </c>
      <c r="W411" s="81">
        <v>43658.70961805555</v>
      </c>
      <c r="X411" s="85">
        <v>43658</v>
      </c>
      <c r="Y411" s="87" t="s">
        <v>1791</v>
      </c>
      <c r="Z411" s="82" t="s">
        <v>2310</v>
      </c>
      <c r="AA411" s="79"/>
      <c r="AB411" s="79"/>
      <c r="AC411" s="87" t="s">
        <v>2828</v>
      </c>
      <c r="AD411" s="79"/>
      <c r="AE411" s="79" t="b">
        <v>0</v>
      </c>
      <c r="AF411" s="79">
        <v>1</v>
      </c>
      <c r="AG411" s="87" t="s">
        <v>2991</v>
      </c>
      <c r="AH411" s="79" t="b">
        <v>0</v>
      </c>
      <c r="AI411" s="79" t="s">
        <v>3019</v>
      </c>
      <c r="AJ411" s="79"/>
      <c r="AK411" s="87" t="s">
        <v>2991</v>
      </c>
      <c r="AL411" s="79" t="b">
        <v>0</v>
      </c>
      <c r="AM411" s="79">
        <v>0</v>
      </c>
      <c r="AN411" s="87" t="s">
        <v>2991</v>
      </c>
      <c r="AO411" s="79" t="s">
        <v>3049</v>
      </c>
      <c r="AP411" s="79" t="b">
        <v>0</v>
      </c>
      <c r="AQ411" s="87" t="s">
        <v>2828</v>
      </c>
      <c r="AR411" s="79" t="s">
        <v>178</v>
      </c>
      <c r="AS411" s="79">
        <v>0</v>
      </c>
      <c r="AT411" s="79">
        <v>0</v>
      </c>
      <c r="AU411" s="79"/>
      <c r="AV411" s="79"/>
      <c r="AW411" s="79"/>
      <c r="AX411" s="79"/>
      <c r="AY411" s="79"/>
      <c r="AZ411" s="79"/>
      <c r="BA411" s="79"/>
      <c r="BB411" s="79"/>
      <c r="BC411" s="78" t="str">
        <f>REPLACE(INDEX(GroupVertices[Group],MATCH(Edges[[#This Row],[Vertex 1]],GroupVertices[Vertex],0)),1,1,"")</f>
        <v>153</v>
      </c>
      <c r="BD411" s="78" t="str">
        <f>REPLACE(INDEX(GroupVertices[Group],MATCH(Edges[[#This Row],[Vertex 2]],GroupVertices[Vertex],0)),1,1,"")</f>
        <v>153</v>
      </c>
    </row>
    <row r="412" spans="1:56" ht="15">
      <c r="A412" s="64" t="s">
        <v>438</v>
      </c>
      <c r="B412" s="64" t="s">
        <v>438</v>
      </c>
      <c r="C412" s="65"/>
      <c r="D412" s="66"/>
      <c r="E412" s="67"/>
      <c r="F412" s="68"/>
      <c r="G412" s="65"/>
      <c r="H412" s="69"/>
      <c r="I412" s="70"/>
      <c r="J412" s="70"/>
      <c r="K412" s="34" t="s">
        <v>65</v>
      </c>
      <c r="L412" s="77">
        <v>412</v>
      </c>
      <c r="M412" s="77"/>
      <c r="N412" s="72"/>
      <c r="O412" s="79" t="s">
        <v>178</v>
      </c>
      <c r="P412" s="81">
        <v>43661.064155092594</v>
      </c>
      <c r="Q412" s="79" t="s">
        <v>894</v>
      </c>
      <c r="R412" s="79"/>
      <c r="S412" s="79"/>
      <c r="T412" s="79" t="s">
        <v>1048</v>
      </c>
      <c r="U412" s="79"/>
      <c r="V412" s="82" t="s">
        <v>1358</v>
      </c>
      <c r="W412" s="81">
        <v>43661.064155092594</v>
      </c>
      <c r="X412" s="85">
        <v>43661</v>
      </c>
      <c r="Y412" s="87" t="s">
        <v>1792</v>
      </c>
      <c r="Z412" s="82" t="s">
        <v>2311</v>
      </c>
      <c r="AA412" s="79"/>
      <c r="AB412" s="79"/>
      <c r="AC412" s="87" t="s">
        <v>2829</v>
      </c>
      <c r="AD412" s="79"/>
      <c r="AE412" s="79" t="b">
        <v>0</v>
      </c>
      <c r="AF412" s="79">
        <v>1</v>
      </c>
      <c r="AG412" s="87" t="s">
        <v>2991</v>
      </c>
      <c r="AH412" s="79" t="b">
        <v>0</v>
      </c>
      <c r="AI412" s="79" t="s">
        <v>3019</v>
      </c>
      <c r="AJ412" s="79"/>
      <c r="AK412" s="87" t="s">
        <v>2991</v>
      </c>
      <c r="AL412" s="79" t="b">
        <v>0</v>
      </c>
      <c r="AM412" s="79">
        <v>0</v>
      </c>
      <c r="AN412" s="87" t="s">
        <v>2991</v>
      </c>
      <c r="AO412" s="79" t="s">
        <v>3049</v>
      </c>
      <c r="AP412" s="79" t="b">
        <v>0</v>
      </c>
      <c r="AQ412" s="87" t="s">
        <v>2829</v>
      </c>
      <c r="AR412" s="79" t="s">
        <v>178</v>
      </c>
      <c r="AS412" s="79">
        <v>0</v>
      </c>
      <c r="AT412" s="79">
        <v>0</v>
      </c>
      <c r="AU412" s="79"/>
      <c r="AV412" s="79"/>
      <c r="AW412" s="79"/>
      <c r="AX412" s="79"/>
      <c r="AY412" s="79"/>
      <c r="AZ412" s="79"/>
      <c r="BA412" s="79"/>
      <c r="BB412" s="79"/>
      <c r="BC412" s="78" t="str">
        <f>REPLACE(INDEX(GroupVertices[Group],MATCH(Edges[[#This Row],[Vertex 1]],GroupVertices[Vertex],0)),1,1,"")</f>
        <v>153</v>
      </c>
      <c r="BD412" s="78" t="str">
        <f>REPLACE(INDEX(GroupVertices[Group],MATCH(Edges[[#This Row],[Vertex 2]],GroupVertices[Vertex],0)),1,1,"")</f>
        <v>153</v>
      </c>
    </row>
    <row r="413" spans="1:56" ht="15">
      <c r="A413" s="64" t="s">
        <v>439</v>
      </c>
      <c r="B413" s="64" t="s">
        <v>440</v>
      </c>
      <c r="C413" s="65"/>
      <c r="D413" s="66"/>
      <c r="E413" s="67"/>
      <c r="F413" s="68"/>
      <c r="G413" s="65"/>
      <c r="H413" s="69"/>
      <c r="I413" s="70"/>
      <c r="J413" s="70"/>
      <c r="K413" s="34" t="s">
        <v>65</v>
      </c>
      <c r="L413" s="77">
        <v>413</v>
      </c>
      <c r="M413" s="77"/>
      <c r="N413" s="72"/>
      <c r="O413" s="79" t="s">
        <v>562</v>
      </c>
      <c r="P413" s="81">
        <v>43661.08224537037</v>
      </c>
      <c r="Q413" s="79" t="s">
        <v>895</v>
      </c>
      <c r="R413" s="79"/>
      <c r="S413" s="79"/>
      <c r="T413" s="79" t="s">
        <v>1099</v>
      </c>
      <c r="U413" s="79"/>
      <c r="V413" s="82" t="s">
        <v>1359</v>
      </c>
      <c r="W413" s="81">
        <v>43661.08224537037</v>
      </c>
      <c r="X413" s="85">
        <v>43661</v>
      </c>
      <c r="Y413" s="87" t="s">
        <v>1793</v>
      </c>
      <c r="Z413" s="82" t="s">
        <v>2312</v>
      </c>
      <c r="AA413" s="79"/>
      <c r="AB413" s="79"/>
      <c r="AC413" s="87" t="s">
        <v>2830</v>
      </c>
      <c r="AD413" s="79"/>
      <c r="AE413" s="79" t="b">
        <v>0</v>
      </c>
      <c r="AF413" s="79">
        <v>0</v>
      </c>
      <c r="AG413" s="87" t="s">
        <v>2991</v>
      </c>
      <c r="AH413" s="79" t="b">
        <v>0</v>
      </c>
      <c r="AI413" s="79" t="s">
        <v>3019</v>
      </c>
      <c r="AJ413" s="79"/>
      <c r="AK413" s="87" t="s">
        <v>2991</v>
      </c>
      <c r="AL413" s="79" t="b">
        <v>0</v>
      </c>
      <c r="AM413" s="79">
        <v>2</v>
      </c>
      <c r="AN413" s="87" t="s">
        <v>2831</v>
      </c>
      <c r="AO413" s="79" t="s">
        <v>3036</v>
      </c>
      <c r="AP413" s="79" t="b">
        <v>0</v>
      </c>
      <c r="AQ413" s="87" t="s">
        <v>2831</v>
      </c>
      <c r="AR413" s="79" t="s">
        <v>178</v>
      </c>
      <c r="AS413" s="79">
        <v>0</v>
      </c>
      <c r="AT413" s="79">
        <v>0</v>
      </c>
      <c r="AU413" s="79"/>
      <c r="AV413" s="79"/>
      <c r="AW413" s="79"/>
      <c r="AX413" s="79"/>
      <c r="AY413" s="79"/>
      <c r="AZ413" s="79"/>
      <c r="BA413" s="79"/>
      <c r="BB413" s="79"/>
      <c r="BC413" s="78" t="str">
        <f>REPLACE(INDEX(GroupVertices[Group],MATCH(Edges[[#This Row],[Vertex 1]],GroupVertices[Vertex],0)),1,1,"")</f>
        <v>19</v>
      </c>
      <c r="BD413" s="78" t="str">
        <f>REPLACE(INDEX(GroupVertices[Group],MATCH(Edges[[#This Row],[Vertex 2]],GroupVertices[Vertex],0)),1,1,"")</f>
        <v>19</v>
      </c>
    </row>
    <row r="414" spans="1:56" ht="15">
      <c r="A414" s="64" t="s">
        <v>440</v>
      </c>
      <c r="B414" s="64" t="s">
        <v>440</v>
      </c>
      <c r="C414" s="65"/>
      <c r="D414" s="66"/>
      <c r="E414" s="67"/>
      <c r="F414" s="68"/>
      <c r="G414" s="65"/>
      <c r="H414" s="69"/>
      <c r="I414" s="70"/>
      <c r="J414" s="70"/>
      <c r="K414" s="34" t="s">
        <v>65</v>
      </c>
      <c r="L414" s="77">
        <v>414</v>
      </c>
      <c r="M414" s="77"/>
      <c r="N414" s="72"/>
      <c r="O414" s="79" t="s">
        <v>178</v>
      </c>
      <c r="P414" s="81">
        <v>43661.08195601852</v>
      </c>
      <c r="Q414" s="79" t="s">
        <v>895</v>
      </c>
      <c r="R414" s="79"/>
      <c r="S414" s="79"/>
      <c r="T414" s="79" t="s">
        <v>1099</v>
      </c>
      <c r="U414" s="79"/>
      <c r="V414" s="82" t="s">
        <v>1360</v>
      </c>
      <c r="W414" s="81">
        <v>43661.08195601852</v>
      </c>
      <c r="X414" s="85">
        <v>43661</v>
      </c>
      <c r="Y414" s="87" t="s">
        <v>1794</v>
      </c>
      <c r="Z414" s="82" t="s">
        <v>2313</v>
      </c>
      <c r="AA414" s="79"/>
      <c r="AB414" s="79"/>
      <c r="AC414" s="87" t="s">
        <v>2831</v>
      </c>
      <c r="AD414" s="79"/>
      <c r="AE414" s="79" t="b">
        <v>0</v>
      </c>
      <c r="AF414" s="79">
        <v>4</v>
      </c>
      <c r="AG414" s="87" t="s">
        <v>2991</v>
      </c>
      <c r="AH414" s="79" t="b">
        <v>0</v>
      </c>
      <c r="AI414" s="79" t="s">
        <v>3019</v>
      </c>
      <c r="AJ414" s="79"/>
      <c r="AK414" s="87" t="s">
        <v>2991</v>
      </c>
      <c r="AL414" s="79" t="b">
        <v>0</v>
      </c>
      <c r="AM414" s="79">
        <v>2</v>
      </c>
      <c r="AN414" s="87" t="s">
        <v>2991</v>
      </c>
      <c r="AO414" s="79" t="s">
        <v>3036</v>
      </c>
      <c r="AP414" s="79" t="b">
        <v>0</v>
      </c>
      <c r="AQ414" s="87" t="s">
        <v>2831</v>
      </c>
      <c r="AR414" s="79" t="s">
        <v>178</v>
      </c>
      <c r="AS414" s="79">
        <v>0</v>
      </c>
      <c r="AT414" s="79">
        <v>0</v>
      </c>
      <c r="AU414" s="79"/>
      <c r="AV414" s="79"/>
      <c r="AW414" s="79"/>
      <c r="AX414" s="79"/>
      <c r="AY414" s="79"/>
      <c r="AZ414" s="79"/>
      <c r="BA414" s="79"/>
      <c r="BB414" s="79"/>
      <c r="BC414" s="78" t="str">
        <f>REPLACE(INDEX(GroupVertices[Group],MATCH(Edges[[#This Row],[Vertex 1]],GroupVertices[Vertex],0)),1,1,"")</f>
        <v>19</v>
      </c>
      <c r="BD414" s="78" t="str">
        <f>REPLACE(INDEX(GroupVertices[Group],MATCH(Edges[[#This Row],[Vertex 2]],GroupVertices[Vertex],0)),1,1,"")</f>
        <v>19</v>
      </c>
    </row>
    <row r="415" spans="1:56" ht="15">
      <c r="A415" s="64" t="s">
        <v>441</v>
      </c>
      <c r="B415" s="64" t="s">
        <v>440</v>
      </c>
      <c r="C415" s="65"/>
      <c r="D415" s="66"/>
      <c r="E415" s="67"/>
      <c r="F415" s="68"/>
      <c r="G415" s="65"/>
      <c r="H415" s="69"/>
      <c r="I415" s="70"/>
      <c r="J415" s="70"/>
      <c r="K415" s="34" t="s">
        <v>65</v>
      </c>
      <c r="L415" s="77">
        <v>415</v>
      </c>
      <c r="M415" s="77"/>
      <c r="N415" s="72"/>
      <c r="O415" s="79" t="s">
        <v>562</v>
      </c>
      <c r="P415" s="81">
        <v>43661.08987268519</v>
      </c>
      <c r="Q415" s="79" t="s">
        <v>895</v>
      </c>
      <c r="R415" s="79"/>
      <c r="S415" s="79"/>
      <c r="T415" s="79" t="s">
        <v>1099</v>
      </c>
      <c r="U415" s="79"/>
      <c r="V415" s="82" t="s">
        <v>1361</v>
      </c>
      <c r="W415" s="81">
        <v>43661.08987268519</v>
      </c>
      <c r="X415" s="85">
        <v>43661</v>
      </c>
      <c r="Y415" s="87" t="s">
        <v>1795</v>
      </c>
      <c r="Z415" s="82" t="s">
        <v>2314</v>
      </c>
      <c r="AA415" s="79"/>
      <c r="AB415" s="79"/>
      <c r="AC415" s="87" t="s">
        <v>2832</v>
      </c>
      <c r="AD415" s="79"/>
      <c r="AE415" s="79" t="b">
        <v>0</v>
      </c>
      <c r="AF415" s="79">
        <v>0</v>
      </c>
      <c r="AG415" s="87" t="s">
        <v>2991</v>
      </c>
      <c r="AH415" s="79" t="b">
        <v>0</v>
      </c>
      <c r="AI415" s="79" t="s">
        <v>3019</v>
      </c>
      <c r="AJ415" s="79"/>
      <c r="AK415" s="87" t="s">
        <v>2991</v>
      </c>
      <c r="AL415" s="79" t="b">
        <v>0</v>
      </c>
      <c r="AM415" s="79">
        <v>2</v>
      </c>
      <c r="AN415" s="87" t="s">
        <v>2831</v>
      </c>
      <c r="AO415" s="79" t="s">
        <v>3037</v>
      </c>
      <c r="AP415" s="79" t="b">
        <v>0</v>
      </c>
      <c r="AQ415" s="87" t="s">
        <v>2831</v>
      </c>
      <c r="AR415" s="79" t="s">
        <v>178</v>
      </c>
      <c r="AS415" s="79">
        <v>0</v>
      </c>
      <c r="AT415" s="79">
        <v>0</v>
      </c>
      <c r="AU415" s="79"/>
      <c r="AV415" s="79"/>
      <c r="AW415" s="79"/>
      <c r="AX415" s="79"/>
      <c r="AY415" s="79"/>
      <c r="AZ415" s="79"/>
      <c r="BA415" s="79"/>
      <c r="BB415" s="79"/>
      <c r="BC415" s="78" t="str">
        <f>REPLACE(INDEX(GroupVertices[Group],MATCH(Edges[[#This Row],[Vertex 1]],GroupVertices[Vertex],0)),1,1,"")</f>
        <v>19</v>
      </c>
      <c r="BD415" s="78" t="str">
        <f>REPLACE(INDEX(GroupVertices[Group],MATCH(Edges[[#This Row],[Vertex 2]],GroupVertices[Vertex],0)),1,1,"")</f>
        <v>19</v>
      </c>
    </row>
    <row r="416" spans="1:56" ht="15">
      <c r="A416" s="64" t="s">
        <v>442</v>
      </c>
      <c r="B416" s="64" t="s">
        <v>442</v>
      </c>
      <c r="C416" s="65"/>
      <c r="D416" s="66"/>
      <c r="E416" s="67"/>
      <c r="F416" s="68"/>
      <c r="G416" s="65"/>
      <c r="H416" s="69"/>
      <c r="I416" s="70"/>
      <c r="J416" s="70"/>
      <c r="K416" s="34" t="s">
        <v>65</v>
      </c>
      <c r="L416" s="77">
        <v>416</v>
      </c>
      <c r="M416" s="77"/>
      <c r="N416" s="72"/>
      <c r="O416" s="79" t="s">
        <v>178</v>
      </c>
      <c r="P416" s="81">
        <v>43661.10078703704</v>
      </c>
      <c r="Q416" s="79" t="s">
        <v>896</v>
      </c>
      <c r="R416" s="79"/>
      <c r="S416" s="79"/>
      <c r="T416" s="79" t="s">
        <v>1048</v>
      </c>
      <c r="U416" s="79"/>
      <c r="V416" s="82" t="s">
        <v>1362</v>
      </c>
      <c r="W416" s="81">
        <v>43661.10078703704</v>
      </c>
      <c r="X416" s="85">
        <v>43661</v>
      </c>
      <c r="Y416" s="87" t="s">
        <v>1796</v>
      </c>
      <c r="Z416" s="82" t="s">
        <v>2315</v>
      </c>
      <c r="AA416" s="79"/>
      <c r="AB416" s="79"/>
      <c r="AC416" s="87" t="s">
        <v>2833</v>
      </c>
      <c r="AD416" s="79"/>
      <c r="AE416" s="79" t="b">
        <v>0</v>
      </c>
      <c r="AF416" s="79">
        <v>1</v>
      </c>
      <c r="AG416" s="87" t="s">
        <v>2991</v>
      </c>
      <c r="AH416" s="79" t="b">
        <v>0</v>
      </c>
      <c r="AI416" s="79" t="s">
        <v>3027</v>
      </c>
      <c r="AJ416" s="79"/>
      <c r="AK416" s="87" t="s">
        <v>2991</v>
      </c>
      <c r="AL416" s="79" t="b">
        <v>0</v>
      </c>
      <c r="AM416" s="79">
        <v>0</v>
      </c>
      <c r="AN416" s="87" t="s">
        <v>2991</v>
      </c>
      <c r="AO416" s="79" t="s">
        <v>3036</v>
      </c>
      <c r="AP416" s="79" t="b">
        <v>0</v>
      </c>
      <c r="AQ416" s="87" t="s">
        <v>2833</v>
      </c>
      <c r="AR416" s="79" t="s">
        <v>178</v>
      </c>
      <c r="AS416" s="79">
        <v>0</v>
      </c>
      <c r="AT416" s="79">
        <v>0</v>
      </c>
      <c r="AU416" s="79"/>
      <c r="AV416" s="79"/>
      <c r="AW416" s="79"/>
      <c r="AX416" s="79"/>
      <c r="AY416" s="79"/>
      <c r="AZ416" s="79"/>
      <c r="BA416" s="79"/>
      <c r="BB416" s="79"/>
      <c r="BC416" s="78" t="str">
        <f>REPLACE(INDEX(GroupVertices[Group],MATCH(Edges[[#This Row],[Vertex 1]],GroupVertices[Vertex],0)),1,1,"")</f>
        <v>154</v>
      </c>
      <c r="BD416" s="78" t="str">
        <f>REPLACE(INDEX(GroupVertices[Group],MATCH(Edges[[#This Row],[Vertex 2]],GroupVertices[Vertex],0)),1,1,"")</f>
        <v>154</v>
      </c>
    </row>
    <row r="417" spans="1:56" ht="15">
      <c r="A417" s="64" t="s">
        <v>443</v>
      </c>
      <c r="B417" s="64" t="s">
        <v>443</v>
      </c>
      <c r="C417" s="65"/>
      <c r="D417" s="66"/>
      <c r="E417" s="67"/>
      <c r="F417" s="68"/>
      <c r="G417" s="65"/>
      <c r="H417" s="69"/>
      <c r="I417" s="70"/>
      <c r="J417" s="70"/>
      <c r="K417" s="34" t="s">
        <v>65</v>
      </c>
      <c r="L417" s="77">
        <v>417</v>
      </c>
      <c r="M417" s="77"/>
      <c r="N417" s="72"/>
      <c r="O417" s="79" t="s">
        <v>178</v>
      </c>
      <c r="P417" s="81">
        <v>43661.10356481482</v>
      </c>
      <c r="Q417" s="79" t="s">
        <v>897</v>
      </c>
      <c r="R417" s="79"/>
      <c r="S417" s="79"/>
      <c r="T417" s="79" t="s">
        <v>1048</v>
      </c>
      <c r="U417" s="79"/>
      <c r="V417" s="82" t="s">
        <v>1363</v>
      </c>
      <c r="W417" s="81">
        <v>43661.10356481482</v>
      </c>
      <c r="X417" s="85">
        <v>43661</v>
      </c>
      <c r="Y417" s="87" t="s">
        <v>1797</v>
      </c>
      <c r="Z417" s="82" t="s">
        <v>2316</v>
      </c>
      <c r="AA417" s="79"/>
      <c r="AB417" s="79"/>
      <c r="AC417" s="87" t="s">
        <v>2834</v>
      </c>
      <c r="AD417" s="79"/>
      <c r="AE417" s="79" t="b">
        <v>0</v>
      </c>
      <c r="AF417" s="79">
        <v>0</v>
      </c>
      <c r="AG417" s="87" t="s">
        <v>2991</v>
      </c>
      <c r="AH417" s="79" t="b">
        <v>0</v>
      </c>
      <c r="AI417" s="79" t="s">
        <v>3019</v>
      </c>
      <c r="AJ417" s="79"/>
      <c r="AK417" s="87" t="s">
        <v>2991</v>
      </c>
      <c r="AL417" s="79" t="b">
        <v>0</v>
      </c>
      <c r="AM417" s="79">
        <v>0</v>
      </c>
      <c r="AN417" s="87" t="s">
        <v>2991</v>
      </c>
      <c r="AO417" s="79" t="s">
        <v>3039</v>
      </c>
      <c r="AP417" s="79" t="b">
        <v>0</v>
      </c>
      <c r="AQ417" s="87" t="s">
        <v>2834</v>
      </c>
      <c r="AR417" s="79" t="s">
        <v>178</v>
      </c>
      <c r="AS417" s="79">
        <v>0</v>
      </c>
      <c r="AT417" s="79">
        <v>0</v>
      </c>
      <c r="AU417" s="79"/>
      <c r="AV417" s="79"/>
      <c r="AW417" s="79"/>
      <c r="AX417" s="79"/>
      <c r="AY417" s="79"/>
      <c r="AZ417" s="79"/>
      <c r="BA417" s="79"/>
      <c r="BB417" s="79"/>
      <c r="BC417" s="78" t="str">
        <f>REPLACE(INDEX(GroupVertices[Group],MATCH(Edges[[#This Row],[Vertex 1]],GroupVertices[Vertex],0)),1,1,"")</f>
        <v>155</v>
      </c>
      <c r="BD417" s="78" t="str">
        <f>REPLACE(INDEX(GroupVertices[Group],MATCH(Edges[[#This Row],[Vertex 2]],GroupVertices[Vertex],0)),1,1,"")</f>
        <v>155</v>
      </c>
    </row>
    <row r="418" spans="1:56" ht="15">
      <c r="A418" s="64" t="s">
        <v>444</v>
      </c>
      <c r="B418" s="64" t="s">
        <v>522</v>
      </c>
      <c r="C418" s="65"/>
      <c r="D418" s="66"/>
      <c r="E418" s="67"/>
      <c r="F418" s="68"/>
      <c r="G418" s="65"/>
      <c r="H418" s="69"/>
      <c r="I418" s="70"/>
      <c r="J418" s="70"/>
      <c r="K418" s="34" t="s">
        <v>65</v>
      </c>
      <c r="L418" s="77">
        <v>418</v>
      </c>
      <c r="M418" s="77"/>
      <c r="N418" s="72"/>
      <c r="O418" s="79" t="s">
        <v>561</v>
      </c>
      <c r="P418" s="81">
        <v>43661.10461805556</v>
      </c>
      <c r="Q418" s="79" t="s">
        <v>898</v>
      </c>
      <c r="R418" s="79"/>
      <c r="S418" s="79"/>
      <c r="T418" s="79" t="s">
        <v>1048</v>
      </c>
      <c r="U418" s="79"/>
      <c r="V418" s="82" t="s">
        <v>1364</v>
      </c>
      <c r="W418" s="81">
        <v>43661.10461805556</v>
      </c>
      <c r="X418" s="85">
        <v>43661</v>
      </c>
      <c r="Y418" s="87" t="s">
        <v>1798</v>
      </c>
      <c r="Z418" s="82" t="s">
        <v>2317</v>
      </c>
      <c r="AA418" s="79"/>
      <c r="AB418" s="79"/>
      <c r="AC418" s="87" t="s">
        <v>2835</v>
      </c>
      <c r="AD418" s="79"/>
      <c r="AE418" s="79" t="b">
        <v>0</v>
      </c>
      <c r="AF418" s="79">
        <v>2</v>
      </c>
      <c r="AG418" s="87" t="s">
        <v>2991</v>
      </c>
      <c r="AH418" s="79" t="b">
        <v>0</v>
      </c>
      <c r="AI418" s="79" t="s">
        <v>3019</v>
      </c>
      <c r="AJ418" s="79"/>
      <c r="AK418" s="87" t="s">
        <v>2991</v>
      </c>
      <c r="AL418" s="79" t="b">
        <v>0</v>
      </c>
      <c r="AM418" s="79">
        <v>0</v>
      </c>
      <c r="AN418" s="87" t="s">
        <v>2991</v>
      </c>
      <c r="AO418" s="79" t="s">
        <v>3037</v>
      </c>
      <c r="AP418" s="79" t="b">
        <v>0</v>
      </c>
      <c r="AQ418" s="87" t="s">
        <v>2835</v>
      </c>
      <c r="AR418" s="79" t="s">
        <v>178</v>
      </c>
      <c r="AS418" s="79">
        <v>0</v>
      </c>
      <c r="AT418" s="79">
        <v>0</v>
      </c>
      <c r="AU418" s="79"/>
      <c r="AV418" s="79"/>
      <c r="AW418" s="79"/>
      <c r="AX418" s="79"/>
      <c r="AY418" s="79"/>
      <c r="AZ418" s="79"/>
      <c r="BA418" s="79"/>
      <c r="BB418" s="79"/>
      <c r="BC418" s="78" t="str">
        <f>REPLACE(INDEX(GroupVertices[Group],MATCH(Edges[[#This Row],[Vertex 1]],GroupVertices[Vertex],0)),1,1,"")</f>
        <v>1</v>
      </c>
      <c r="BD418" s="78" t="str">
        <f>REPLACE(INDEX(GroupVertices[Group],MATCH(Edges[[#This Row],[Vertex 2]],GroupVertices[Vertex],0)),1,1,"")</f>
        <v>1</v>
      </c>
    </row>
    <row r="419" spans="1:56" ht="15">
      <c r="A419" s="64" t="s">
        <v>445</v>
      </c>
      <c r="B419" s="64" t="s">
        <v>445</v>
      </c>
      <c r="C419" s="65"/>
      <c r="D419" s="66"/>
      <c r="E419" s="67"/>
      <c r="F419" s="68"/>
      <c r="G419" s="65"/>
      <c r="H419" s="69"/>
      <c r="I419" s="70"/>
      <c r="J419" s="70"/>
      <c r="K419" s="34" t="s">
        <v>65</v>
      </c>
      <c r="L419" s="77">
        <v>419</v>
      </c>
      <c r="M419" s="77"/>
      <c r="N419" s="72"/>
      <c r="O419" s="79" t="s">
        <v>178</v>
      </c>
      <c r="P419" s="81">
        <v>43661.106875</v>
      </c>
      <c r="Q419" s="79" t="s">
        <v>899</v>
      </c>
      <c r="R419" s="79"/>
      <c r="S419" s="79"/>
      <c r="T419" s="79" t="s">
        <v>1048</v>
      </c>
      <c r="U419" s="79"/>
      <c r="V419" s="82" t="s">
        <v>1365</v>
      </c>
      <c r="W419" s="81">
        <v>43661.106875</v>
      </c>
      <c r="X419" s="85">
        <v>43661</v>
      </c>
      <c r="Y419" s="87" t="s">
        <v>1799</v>
      </c>
      <c r="Z419" s="82" t="s">
        <v>2318</v>
      </c>
      <c r="AA419" s="79"/>
      <c r="AB419" s="79"/>
      <c r="AC419" s="87" t="s">
        <v>2836</v>
      </c>
      <c r="AD419" s="79"/>
      <c r="AE419" s="79" t="b">
        <v>0</v>
      </c>
      <c r="AF419" s="79">
        <v>1</v>
      </c>
      <c r="AG419" s="87" t="s">
        <v>2991</v>
      </c>
      <c r="AH419" s="79" t="b">
        <v>0</v>
      </c>
      <c r="AI419" s="79" t="s">
        <v>3019</v>
      </c>
      <c r="AJ419" s="79"/>
      <c r="AK419" s="87" t="s">
        <v>2991</v>
      </c>
      <c r="AL419" s="79" t="b">
        <v>0</v>
      </c>
      <c r="AM419" s="79">
        <v>0</v>
      </c>
      <c r="AN419" s="87" t="s">
        <v>2991</v>
      </c>
      <c r="AO419" s="79" t="s">
        <v>3039</v>
      </c>
      <c r="AP419" s="79" t="b">
        <v>0</v>
      </c>
      <c r="AQ419" s="87" t="s">
        <v>2836</v>
      </c>
      <c r="AR419" s="79" t="s">
        <v>178</v>
      </c>
      <c r="AS419" s="79">
        <v>0</v>
      </c>
      <c r="AT419" s="79">
        <v>0</v>
      </c>
      <c r="AU419" s="79"/>
      <c r="AV419" s="79"/>
      <c r="AW419" s="79"/>
      <c r="AX419" s="79"/>
      <c r="AY419" s="79"/>
      <c r="AZ419" s="79"/>
      <c r="BA419" s="79"/>
      <c r="BB419" s="79"/>
      <c r="BC419" s="78" t="str">
        <f>REPLACE(INDEX(GroupVertices[Group],MATCH(Edges[[#This Row],[Vertex 1]],GroupVertices[Vertex],0)),1,1,"")</f>
        <v>156</v>
      </c>
      <c r="BD419" s="78" t="str">
        <f>REPLACE(INDEX(GroupVertices[Group],MATCH(Edges[[#This Row],[Vertex 2]],GroupVertices[Vertex],0)),1,1,"")</f>
        <v>156</v>
      </c>
    </row>
    <row r="420" spans="1:56" ht="15">
      <c r="A420" s="64" t="s">
        <v>446</v>
      </c>
      <c r="B420" s="64" t="s">
        <v>446</v>
      </c>
      <c r="C420" s="65"/>
      <c r="D420" s="66"/>
      <c r="E420" s="67"/>
      <c r="F420" s="68"/>
      <c r="G420" s="65"/>
      <c r="H420" s="69"/>
      <c r="I420" s="70"/>
      <c r="J420" s="70"/>
      <c r="K420" s="34" t="s">
        <v>65</v>
      </c>
      <c r="L420" s="77">
        <v>420</v>
      </c>
      <c r="M420" s="77"/>
      <c r="N420" s="72"/>
      <c r="O420" s="79" t="s">
        <v>178</v>
      </c>
      <c r="P420" s="81">
        <v>43661.11172453704</v>
      </c>
      <c r="Q420" s="79" t="s">
        <v>900</v>
      </c>
      <c r="R420" s="79"/>
      <c r="S420" s="79"/>
      <c r="T420" s="79" t="s">
        <v>1048</v>
      </c>
      <c r="U420" s="82" t="s">
        <v>1152</v>
      </c>
      <c r="V420" s="82" t="s">
        <v>1152</v>
      </c>
      <c r="W420" s="81">
        <v>43661.11172453704</v>
      </c>
      <c r="X420" s="85">
        <v>43661</v>
      </c>
      <c r="Y420" s="87" t="s">
        <v>1800</v>
      </c>
      <c r="Z420" s="82" t="s">
        <v>2319</v>
      </c>
      <c r="AA420" s="79"/>
      <c r="AB420" s="79"/>
      <c r="AC420" s="87" t="s">
        <v>2837</v>
      </c>
      <c r="AD420" s="79"/>
      <c r="AE420" s="79" t="b">
        <v>0</v>
      </c>
      <c r="AF420" s="79">
        <v>2</v>
      </c>
      <c r="AG420" s="87" t="s">
        <v>2991</v>
      </c>
      <c r="AH420" s="79" t="b">
        <v>0</v>
      </c>
      <c r="AI420" s="79" t="s">
        <v>3019</v>
      </c>
      <c r="AJ420" s="79"/>
      <c r="AK420" s="87" t="s">
        <v>2991</v>
      </c>
      <c r="AL420" s="79" t="b">
        <v>0</v>
      </c>
      <c r="AM420" s="79">
        <v>0</v>
      </c>
      <c r="AN420" s="87" t="s">
        <v>2991</v>
      </c>
      <c r="AO420" s="79" t="s">
        <v>3036</v>
      </c>
      <c r="AP420" s="79" t="b">
        <v>0</v>
      </c>
      <c r="AQ420" s="87" t="s">
        <v>2837</v>
      </c>
      <c r="AR420" s="79" t="s">
        <v>178</v>
      </c>
      <c r="AS420" s="79">
        <v>0</v>
      </c>
      <c r="AT420" s="79">
        <v>0</v>
      </c>
      <c r="AU420" s="79"/>
      <c r="AV420" s="79"/>
      <c r="AW420" s="79"/>
      <c r="AX420" s="79"/>
      <c r="AY420" s="79"/>
      <c r="AZ420" s="79"/>
      <c r="BA420" s="79"/>
      <c r="BB420" s="79"/>
      <c r="BC420" s="78" t="str">
        <f>REPLACE(INDEX(GroupVertices[Group],MATCH(Edges[[#This Row],[Vertex 1]],GroupVertices[Vertex],0)),1,1,"")</f>
        <v>157</v>
      </c>
      <c r="BD420" s="78" t="str">
        <f>REPLACE(INDEX(GroupVertices[Group],MATCH(Edges[[#This Row],[Vertex 2]],GroupVertices[Vertex],0)),1,1,"")</f>
        <v>157</v>
      </c>
    </row>
    <row r="421" spans="1:56" ht="15">
      <c r="A421" s="64" t="s">
        <v>447</v>
      </c>
      <c r="B421" s="64" t="s">
        <v>447</v>
      </c>
      <c r="C421" s="65"/>
      <c r="D421" s="66"/>
      <c r="E421" s="67"/>
      <c r="F421" s="68"/>
      <c r="G421" s="65"/>
      <c r="H421" s="69"/>
      <c r="I421" s="70"/>
      <c r="J421" s="70"/>
      <c r="K421" s="34" t="s">
        <v>65</v>
      </c>
      <c r="L421" s="77">
        <v>421</v>
      </c>
      <c r="M421" s="77"/>
      <c r="N421" s="72"/>
      <c r="O421" s="79" t="s">
        <v>178</v>
      </c>
      <c r="P421" s="81">
        <v>43661.11517361111</v>
      </c>
      <c r="Q421" s="79" t="s">
        <v>901</v>
      </c>
      <c r="R421" s="79"/>
      <c r="S421" s="79"/>
      <c r="T421" s="79" t="s">
        <v>1100</v>
      </c>
      <c r="U421" s="79"/>
      <c r="V421" s="82" t="s">
        <v>1366</v>
      </c>
      <c r="W421" s="81">
        <v>43661.11517361111</v>
      </c>
      <c r="X421" s="85">
        <v>43661</v>
      </c>
      <c r="Y421" s="87" t="s">
        <v>1801</v>
      </c>
      <c r="Z421" s="82" t="s">
        <v>2320</v>
      </c>
      <c r="AA421" s="79"/>
      <c r="AB421" s="79"/>
      <c r="AC421" s="87" t="s">
        <v>2838</v>
      </c>
      <c r="AD421" s="79"/>
      <c r="AE421" s="79" t="b">
        <v>0</v>
      </c>
      <c r="AF421" s="79">
        <v>2</v>
      </c>
      <c r="AG421" s="87" t="s">
        <v>2991</v>
      </c>
      <c r="AH421" s="79" t="b">
        <v>0</v>
      </c>
      <c r="AI421" s="79" t="s">
        <v>3019</v>
      </c>
      <c r="AJ421" s="79"/>
      <c r="AK421" s="87" t="s">
        <v>2991</v>
      </c>
      <c r="AL421" s="79" t="b">
        <v>0</v>
      </c>
      <c r="AM421" s="79">
        <v>0</v>
      </c>
      <c r="AN421" s="87" t="s">
        <v>2991</v>
      </c>
      <c r="AO421" s="79" t="s">
        <v>3036</v>
      </c>
      <c r="AP421" s="79" t="b">
        <v>0</v>
      </c>
      <c r="AQ421" s="87" t="s">
        <v>2838</v>
      </c>
      <c r="AR421" s="79" t="s">
        <v>178</v>
      </c>
      <c r="AS421" s="79">
        <v>0</v>
      </c>
      <c r="AT421" s="79">
        <v>0</v>
      </c>
      <c r="AU421" s="79"/>
      <c r="AV421" s="79"/>
      <c r="AW421" s="79"/>
      <c r="AX421" s="79"/>
      <c r="AY421" s="79"/>
      <c r="AZ421" s="79"/>
      <c r="BA421" s="79"/>
      <c r="BB421" s="79"/>
      <c r="BC421" s="78" t="str">
        <f>REPLACE(INDEX(GroupVertices[Group],MATCH(Edges[[#This Row],[Vertex 1]],GroupVertices[Vertex],0)),1,1,"")</f>
        <v>158</v>
      </c>
      <c r="BD421" s="78" t="str">
        <f>REPLACE(INDEX(GroupVertices[Group],MATCH(Edges[[#This Row],[Vertex 2]],GroupVertices[Vertex],0)),1,1,"")</f>
        <v>158</v>
      </c>
    </row>
    <row r="422" spans="1:56" ht="15">
      <c r="A422" s="64" t="s">
        <v>448</v>
      </c>
      <c r="B422" s="64" t="s">
        <v>523</v>
      </c>
      <c r="C422" s="65"/>
      <c r="D422" s="66"/>
      <c r="E422" s="67"/>
      <c r="F422" s="68"/>
      <c r="G422" s="65"/>
      <c r="H422" s="69"/>
      <c r="I422" s="70"/>
      <c r="J422" s="70"/>
      <c r="K422" s="34" t="s">
        <v>65</v>
      </c>
      <c r="L422" s="77">
        <v>422</v>
      </c>
      <c r="M422" s="77"/>
      <c r="N422" s="72"/>
      <c r="O422" s="79" t="s">
        <v>561</v>
      </c>
      <c r="P422" s="81">
        <v>43658.29849537037</v>
      </c>
      <c r="Q422" s="79" t="s">
        <v>902</v>
      </c>
      <c r="R422" s="82" t="s">
        <v>1026</v>
      </c>
      <c r="S422" s="79" t="s">
        <v>1037</v>
      </c>
      <c r="T422" s="79" t="s">
        <v>1048</v>
      </c>
      <c r="U422" s="79"/>
      <c r="V422" s="82" t="s">
        <v>1367</v>
      </c>
      <c r="W422" s="81">
        <v>43658.29849537037</v>
      </c>
      <c r="X422" s="85">
        <v>43658</v>
      </c>
      <c r="Y422" s="87" t="s">
        <v>1802</v>
      </c>
      <c r="Z422" s="82" t="s">
        <v>2321</v>
      </c>
      <c r="AA422" s="79"/>
      <c r="AB422" s="79"/>
      <c r="AC422" s="87" t="s">
        <v>2839</v>
      </c>
      <c r="AD422" s="79"/>
      <c r="AE422" s="79" t="b">
        <v>0</v>
      </c>
      <c r="AF422" s="79">
        <v>1</v>
      </c>
      <c r="AG422" s="87" t="s">
        <v>3011</v>
      </c>
      <c r="AH422" s="79" t="b">
        <v>1</v>
      </c>
      <c r="AI422" s="79" t="s">
        <v>3019</v>
      </c>
      <c r="AJ422" s="79"/>
      <c r="AK422" s="87" t="s">
        <v>2876</v>
      </c>
      <c r="AL422" s="79" t="b">
        <v>0</v>
      </c>
      <c r="AM422" s="79">
        <v>0</v>
      </c>
      <c r="AN422" s="87" t="s">
        <v>2991</v>
      </c>
      <c r="AO422" s="79" t="s">
        <v>3036</v>
      </c>
      <c r="AP422" s="79" t="b">
        <v>0</v>
      </c>
      <c r="AQ422" s="87" t="s">
        <v>2839</v>
      </c>
      <c r="AR422" s="79" t="s">
        <v>178</v>
      </c>
      <c r="AS422" s="79">
        <v>0</v>
      </c>
      <c r="AT422" s="79">
        <v>0</v>
      </c>
      <c r="AU422" s="79"/>
      <c r="AV422" s="79"/>
      <c r="AW422" s="79"/>
      <c r="AX422" s="79"/>
      <c r="AY422" s="79"/>
      <c r="AZ422" s="79"/>
      <c r="BA422" s="79"/>
      <c r="BB422" s="79"/>
      <c r="BC422" s="78" t="str">
        <f>REPLACE(INDEX(GroupVertices[Group],MATCH(Edges[[#This Row],[Vertex 1]],GroupVertices[Vertex],0)),1,1,"")</f>
        <v>5</v>
      </c>
      <c r="BD422" s="78" t="str">
        <f>REPLACE(INDEX(GroupVertices[Group],MATCH(Edges[[#This Row],[Vertex 2]],GroupVertices[Vertex],0)),1,1,"")</f>
        <v>7</v>
      </c>
    </row>
    <row r="423" spans="1:56" ht="15">
      <c r="A423" s="64" t="s">
        <v>449</v>
      </c>
      <c r="B423" s="64" t="s">
        <v>523</v>
      </c>
      <c r="C423" s="65"/>
      <c r="D423" s="66"/>
      <c r="E423" s="67"/>
      <c r="F423" s="68"/>
      <c r="G423" s="65"/>
      <c r="H423" s="69"/>
      <c r="I423" s="70"/>
      <c r="J423" s="70"/>
      <c r="K423" s="34" t="s">
        <v>65</v>
      </c>
      <c r="L423" s="77">
        <v>423</v>
      </c>
      <c r="M423" s="77"/>
      <c r="N423" s="72"/>
      <c r="O423" s="79" t="s">
        <v>561</v>
      </c>
      <c r="P423" s="81">
        <v>43661.121296296296</v>
      </c>
      <c r="Q423" s="79" t="s">
        <v>903</v>
      </c>
      <c r="R423" s="79"/>
      <c r="S423" s="79"/>
      <c r="T423" s="79" t="s">
        <v>1048</v>
      </c>
      <c r="U423" s="79"/>
      <c r="V423" s="82" t="s">
        <v>1368</v>
      </c>
      <c r="W423" s="81">
        <v>43661.121296296296</v>
      </c>
      <c r="X423" s="85">
        <v>43661</v>
      </c>
      <c r="Y423" s="87" t="s">
        <v>1803</v>
      </c>
      <c r="Z423" s="82" t="s">
        <v>2322</v>
      </c>
      <c r="AA423" s="79"/>
      <c r="AB423" s="79"/>
      <c r="AC423" s="87" t="s">
        <v>2840</v>
      </c>
      <c r="AD423" s="79"/>
      <c r="AE423" s="79" t="b">
        <v>0</v>
      </c>
      <c r="AF423" s="79">
        <v>1</v>
      </c>
      <c r="AG423" s="87" t="s">
        <v>2991</v>
      </c>
      <c r="AH423" s="79" t="b">
        <v>0</v>
      </c>
      <c r="AI423" s="79" t="s">
        <v>3019</v>
      </c>
      <c r="AJ423" s="79"/>
      <c r="AK423" s="87" t="s">
        <v>2991</v>
      </c>
      <c r="AL423" s="79" t="b">
        <v>0</v>
      </c>
      <c r="AM423" s="79">
        <v>0</v>
      </c>
      <c r="AN423" s="87" t="s">
        <v>2991</v>
      </c>
      <c r="AO423" s="79" t="s">
        <v>3036</v>
      </c>
      <c r="AP423" s="79" t="b">
        <v>0</v>
      </c>
      <c r="AQ423" s="87" t="s">
        <v>2840</v>
      </c>
      <c r="AR423" s="79" t="s">
        <v>178</v>
      </c>
      <c r="AS423" s="79">
        <v>0</v>
      </c>
      <c r="AT423" s="79">
        <v>0</v>
      </c>
      <c r="AU423" s="79"/>
      <c r="AV423" s="79"/>
      <c r="AW423" s="79"/>
      <c r="AX423" s="79"/>
      <c r="AY423" s="79"/>
      <c r="AZ423" s="79"/>
      <c r="BA423" s="79"/>
      <c r="BB423" s="79"/>
      <c r="BC423" s="78" t="str">
        <f>REPLACE(INDEX(GroupVertices[Group],MATCH(Edges[[#This Row],[Vertex 1]],GroupVertices[Vertex],0)),1,1,"")</f>
        <v>7</v>
      </c>
      <c r="BD423" s="78" t="str">
        <f>REPLACE(INDEX(GroupVertices[Group],MATCH(Edges[[#This Row],[Vertex 2]],GroupVertices[Vertex],0)),1,1,"")</f>
        <v>7</v>
      </c>
    </row>
    <row r="424" spans="1:56" ht="15">
      <c r="A424" s="64" t="s">
        <v>449</v>
      </c>
      <c r="B424" s="64" t="s">
        <v>459</v>
      </c>
      <c r="C424" s="65"/>
      <c r="D424" s="66"/>
      <c r="E424" s="67"/>
      <c r="F424" s="68"/>
      <c r="G424" s="65"/>
      <c r="H424" s="69"/>
      <c r="I424" s="70"/>
      <c r="J424" s="70"/>
      <c r="K424" s="34" t="s">
        <v>65</v>
      </c>
      <c r="L424" s="77">
        <v>424</v>
      </c>
      <c r="M424" s="77"/>
      <c r="N424" s="72"/>
      <c r="O424" s="79" t="s">
        <v>561</v>
      </c>
      <c r="P424" s="81">
        <v>43661.121296296296</v>
      </c>
      <c r="Q424" s="79" t="s">
        <v>903</v>
      </c>
      <c r="R424" s="79"/>
      <c r="S424" s="79"/>
      <c r="T424" s="79" t="s">
        <v>1048</v>
      </c>
      <c r="U424" s="79"/>
      <c r="V424" s="82" t="s">
        <v>1368</v>
      </c>
      <c r="W424" s="81">
        <v>43661.121296296296</v>
      </c>
      <c r="X424" s="85">
        <v>43661</v>
      </c>
      <c r="Y424" s="87" t="s">
        <v>1803</v>
      </c>
      <c r="Z424" s="82" t="s">
        <v>2322</v>
      </c>
      <c r="AA424" s="79"/>
      <c r="AB424" s="79"/>
      <c r="AC424" s="87" t="s">
        <v>2840</v>
      </c>
      <c r="AD424" s="79"/>
      <c r="AE424" s="79" t="b">
        <v>0</v>
      </c>
      <c r="AF424" s="79">
        <v>1</v>
      </c>
      <c r="AG424" s="87" t="s">
        <v>2991</v>
      </c>
      <c r="AH424" s="79" t="b">
        <v>0</v>
      </c>
      <c r="AI424" s="79" t="s">
        <v>3019</v>
      </c>
      <c r="AJ424" s="79"/>
      <c r="AK424" s="87" t="s">
        <v>2991</v>
      </c>
      <c r="AL424" s="79" t="b">
        <v>0</v>
      </c>
      <c r="AM424" s="79">
        <v>0</v>
      </c>
      <c r="AN424" s="87" t="s">
        <v>2991</v>
      </c>
      <c r="AO424" s="79" t="s">
        <v>3036</v>
      </c>
      <c r="AP424" s="79" t="b">
        <v>0</v>
      </c>
      <c r="AQ424" s="87" t="s">
        <v>2840</v>
      </c>
      <c r="AR424" s="79" t="s">
        <v>178</v>
      </c>
      <c r="AS424" s="79">
        <v>0</v>
      </c>
      <c r="AT424" s="79">
        <v>0</v>
      </c>
      <c r="AU424" s="79"/>
      <c r="AV424" s="79"/>
      <c r="AW424" s="79"/>
      <c r="AX424" s="79"/>
      <c r="AY424" s="79"/>
      <c r="AZ424" s="79"/>
      <c r="BA424" s="79"/>
      <c r="BB424" s="79"/>
      <c r="BC424" s="78" t="str">
        <f>REPLACE(INDEX(GroupVertices[Group],MATCH(Edges[[#This Row],[Vertex 1]],GroupVertices[Vertex],0)),1,1,"")</f>
        <v>7</v>
      </c>
      <c r="BD424" s="78" t="str">
        <f>REPLACE(INDEX(GroupVertices[Group],MATCH(Edges[[#This Row],[Vertex 2]],GroupVertices[Vertex],0)),1,1,"")</f>
        <v>2</v>
      </c>
    </row>
    <row r="425" spans="1:56" ht="15">
      <c r="A425" s="64" t="s">
        <v>450</v>
      </c>
      <c r="B425" s="64" t="s">
        <v>461</v>
      </c>
      <c r="C425" s="65"/>
      <c r="D425" s="66"/>
      <c r="E425" s="67"/>
      <c r="F425" s="68"/>
      <c r="G425" s="65"/>
      <c r="H425" s="69"/>
      <c r="I425" s="70"/>
      <c r="J425" s="70"/>
      <c r="K425" s="34" t="s">
        <v>65</v>
      </c>
      <c r="L425" s="77">
        <v>425</v>
      </c>
      <c r="M425" s="77"/>
      <c r="N425" s="72"/>
      <c r="O425" s="79" t="s">
        <v>562</v>
      </c>
      <c r="P425" s="81">
        <v>43661.125659722224</v>
      </c>
      <c r="Q425" s="79" t="s">
        <v>663</v>
      </c>
      <c r="R425" s="79"/>
      <c r="S425" s="79"/>
      <c r="T425" s="79" t="s">
        <v>1048</v>
      </c>
      <c r="U425" s="79"/>
      <c r="V425" s="82" t="s">
        <v>1369</v>
      </c>
      <c r="W425" s="81">
        <v>43661.125659722224</v>
      </c>
      <c r="X425" s="85">
        <v>43661</v>
      </c>
      <c r="Y425" s="87" t="s">
        <v>1804</v>
      </c>
      <c r="Z425" s="82" t="s">
        <v>2323</v>
      </c>
      <c r="AA425" s="79"/>
      <c r="AB425" s="79"/>
      <c r="AC425" s="87" t="s">
        <v>2841</v>
      </c>
      <c r="AD425" s="79"/>
      <c r="AE425" s="79" t="b">
        <v>0</v>
      </c>
      <c r="AF425" s="79">
        <v>0</v>
      </c>
      <c r="AG425" s="87" t="s">
        <v>2991</v>
      </c>
      <c r="AH425" s="79" t="b">
        <v>0</v>
      </c>
      <c r="AI425" s="79" t="s">
        <v>3019</v>
      </c>
      <c r="AJ425" s="79"/>
      <c r="AK425" s="87" t="s">
        <v>2991</v>
      </c>
      <c r="AL425" s="79" t="b">
        <v>0</v>
      </c>
      <c r="AM425" s="79">
        <v>30</v>
      </c>
      <c r="AN425" s="87" t="s">
        <v>2856</v>
      </c>
      <c r="AO425" s="79" t="s">
        <v>3037</v>
      </c>
      <c r="AP425" s="79" t="b">
        <v>0</v>
      </c>
      <c r="AQ425" s="87" t="s">
        <v>2856</v>
      </c>
      <c r="AR425" s="79" t="s">
        <v>178</v>
      </c>
      <c r="AS425" s="79">
        <v>0</v>
      </c>
      <c r="AT425" s="79">
        <v>0</v>
      </c>
      <c r="AU425" s="79"/>
      <c r="AV425" s="79"/>
      <c r="AW425" s="79"/>
      <c r="AX425" s="79"/>
      <c r="AY425" s="79"/>
      <c r="AZ425" s="79"/>
      <c r="BA425" s="79"/>
      <c r="BB425" s="79"/>
      <c r="BC425" s="78" t="str">
        <f>REPLACE(INDEX(GroupVertices[Group],MATCH(Edges[[#This Row],[Vertex 1]],GroupVertices[Vertex],0)),1,1,"")</f>
        <v>4</v>
      </c>
      <c r="BD425" s="78" t="str">
        <f>REPLACE(INDEX(GroupVertices[Group],MATCH(Edges[[#This Row],[Vertex 2]],GroupVertices[Vertex],0)),1,1,"")</f>
        <v>4</v>
      </c>
    </row>
    <row r="426" spans="1:56" ht="15">
      <c r="A426" s="64" t="s">
        <v>451</v>
      </c>
      <c r="B426" s="64" t="s">
        <v>522</v>
      </c>
      <c r="C426" s="65"/>
      <c r="D426" s="66"/>
      <c r="E426" s="67"/>
      <c r="F426" s="68"/>
      <c r="G426" s="65"/>
      <c r="H426" s="69"/>
      <c r="I426" s="70"/>
      <c r="J426" s="70"/>
      <c r="K426" s="34" t="s">
        <v>65</v>
      </c>
      <c r="L426" s="77">
        <v>426</v>
      </c>
      <c r="M426" s="77"/>
      <c r="N426" s="72"/>
      <c r="O426" s="79" t="s">
        <v>561</v>
      </c>
      <c r="P426" s="81">
        <v>43661.14550925926</v>
      </c>
      <c r="Q426" s="79" t="s">
        <v>904</v>
      </c>
      <c r="R426" s="79"/>
      <c r="S426" s="79"/>
      <c r="T426" s="79" t="s">
        <v>1048</v>
      </c>
      <c r="U426" s="79"/>
      <c r="V426" s="82" t="s">
        <v>1370</v>
      </c>
      <c r="W426" s="81">
        <v>43661.14550925926</v>
      </c>
      <c r="X426" s="85">
        <v>43661</v>
      </c>
      <c r="Y426" s="87" t="s">
        <v>1805</v>
      </c>
      <c r="Z426" s="82" t="s">
        <v>2324</v>
      </c>
      <c r="AA426" s="79"/>
      <c r="AB426" s="79"/>
      <c r="AC426" s="87" t="s">
        <v>2842</v>
      </c>
      <c r="AD426" s="79"/>
      <c r="AE426" s="79" t="b">
        <v>0</v>
      </c>
      <c r="AF426" s="79">
        <v>1</v>
      </c>
      <c r="AG426" s="87" t="s">
        <v>2991</v>
      </c>
      <c r="AH426" s="79" t="b">
        <v>0</v>
      </c>
      <c r="AI426" s="79" t="s">
        <v>3019</v>
      </c>
      <c r="AJ426" s="79"/>
      <c r="AK426" s="87" t="s">
        <v>2991</v>
      </c>
      <c r="AL426" s="79" t="b">
        <v>0</v>
      </c>
      <c r="AM426" s="79">
        <v>0</v>
      </c>
      <c r="AN426" s="87" t="s">
        <v>2991</v>
      </c>
      <c r="AO426" s="79" t="s">
        <v>3036</v>
      </c>
      <c r="AP426" s="79" t="b">
        <v>0</v>
      </c>
      <c r="AQ426" s="87" t="s">
        <v>2842</v>
      </c>
      <c r="AR426" s="79" t="s">
        <v>178</v>
      </c>
      <c r="AS426" s="79">
        <v>0</v>
      </c>
      <c r="AT426" s="79">
        <v>0</v>
      </c>
      <c r="AU426" s="79"/>
      <c r="AV426" s="79"/>
      <c r="AW426" s="79"/>
      <c r="AX426" s="79"/>
      <c r="AY426" s="79"/>
      <c r="AZ426" s="79"/>
      <c r="BA426" s="79"/>
      <c r="BB426" s="79"/>
      <c r="BC426" s="78" t="str">
        <f>REPLACE(INDEX(GroupVertices[Group],MATCH(Edges[[#This Row],[Vertex 1]],GroupVertices[Vertex],0)),1,1,"")</f>
        <v>1</v>
      </c>
      <c r="BD426" s="78" t="str">
        <f>REPLACE(INDEX(GroupVertices[Group],MATCH(Edges[[#This Row],[Vertex 2]],GroupVertices[Vertex],0)),1,1,"")</f>
        <v>1</v>
      </c>
    </row>
    <row r="427" spans="1:56" ht="15">
      <c r="A427" s="64" t="s">
        <v>452</v>
      </c>
      <c r="B427" s="64" t="s">
        <v>452</v>
      </c>
      <c r="C427" s="65"/>
      <c r="D427" s="66"/>
      <c r="E427" s="67"/>
      <c r="F427" s="68"/>
      <c r="G427" s="65"/>
      <c r="H427" s="69"/>
      <c r="I427" s="70"/>
      <c r="J427" s="70"/>
      <c r="K427" s="34" t="s">
        <v>65</v>
      </c>
      <c r="L427" s="77">
        <v>427</v>
      </c>
      <c r="M427" s="77"/>
      <c r="N427" s="72"/>
      <c r="O427" s="79" t="s">
        <v>178</v>
      </c>
      <c r="P427" s="81">
        <v>43661.14822916667</v>
      </c>
      <c r="Q427" s="79" t="s">
        <v>905</v>
      </c>
      <c r="R427" s="79"/>
      <c r="S427" s="79"/>
      <c r="T427" s="79" t="s">
        <v>1048</v>
      </c>
      <c r="U427" s="79"/>
      <c r="V427" s="82" t="s">
        <v>1371</v>
      </c>
      <c r="W427" s="81">
        <v>43661.14822916667</v>
      </c>
      <c r="X427" s="85">
        <v>43661</v>
      </c>
      <c r="Y427" s="87" t="s">
        <v>1806</v>
      </c>
      <c r="Z427" s="82" t="s">
        <v>2325</v>
      </c>
      <c r="AA427" s="79"/>
      <c r="AB427" s="79"/>
      <c r="AC427" s="87" t="s">
        <v>2843</v>
      </c>
      <c r="AD427" s="79"/>
      <c r="AE427" s="79" t="b">
        <v>0</v>
      </c>
      <c r="AF427" s="79">
        <v>1</v>
      </c>
      <c r="AG427" s="87" t="s">
        <v>2991</v>
      </c>
      <c r="AH427" s="79" t="b">
        <v>0</v>
      </c>
      <c r="AI427" s="79" t="s">
        <v>3019</v>
      </c>
      <c r="AJ427" s="79"/>
      <c r="AK427" s="87" t="s">
        <v>2991</v>
      </c>
      <c r="AL427" s="79" t="b">
        <v>0</v>
      </c>
      <c r="AM427" s="79">
        <v>0</v>
      </c>
      <c r="AN427" s="87" t="s">
        <v>2991</v>
      </c>
      <c r="AO427" s="79" t="s">
        <v>3036</v>
      </c>
      <c r="AP427" s="79" t="b">
        <v>0</v>
      </c>
      <c r="AQ427" s="87" t="s">
        <v>2843</v>
      </c>
      <c r="AR427" s="79" t="s">
        <v>178</v>
      </c>
      <c r="AS427" s="79">
        <v>0</v>
      </c>
      <c r="AT427" s="79">
        <v>0</v>
      </c>
      <c r="AU427" s="79" t="s">
        <v>3064</v>
      </c>
      <c r="AV427" s="79" t="s">
        <v>3069</v>
      </c>
      <c r="AW427" s="79" t="s">
        <v>3074</v>
      </c>
      <c r="AX427" s="79" t="s">
        <v>3093</v>
      </c>
      <c r="AY427" s="79" t="s">
        <v>3112</v>
      </c>
      <c r="AZ427" s="79" t="s">
        <v>3131</v>
      </c>
      <c r="BA427" s="79" t="s">
        <v>3136</v>
      </c>
      <c r="BB427" s="82" t="s">
        <v>3152</v>
      </c>
      <c r="BC427" s="78" t="str">
        <f>REPLACE(INDEX(GroupVertices[Group],MATCH(Edges[[#This Row],[Vertex 1]],GroupVertices[Vertex],0)),1,1,"")</f>
        <v>159</v>
      </c>
      <c r="BD427" s="78" t="str">
        <f>REPLACE(INDEX(GroupVertices[Group],MATCH(Edges[[#This Row],[Vertex 2]],GroupVertices[Vertex],0)),1,1,"")</f>
        <v>159</v>
      </c>
    </row>
    <row r="428" spans="1:56" ht="15">
      <c r="A428" s="64" t="s">
        <v>453</v>
      </c>
      <c r="B428" s="64" t="s">
        <v>553</v>
      </c>
      <c r="C428" s="65"/>
      <c r="D428" s="66"/>
      <c r="E428" s="67"/>
      <c r="F428" s="68"/>
      <c r="G428" s="65"/>
      <c r="H428" s="69"/>
      <c r="I428" s="70"/>
      <c r="J428" s="70"/>
      <c r="K428" s="34" t="s">
        <v>65</v>
      </c>
      <c r="L428" s="77">
        <v>428</v>
      </c>
      <c r="M428" s="77"/>
      <c r="N428" s="72"/>
      <c r="O428" s="79" t="s">
        <v>560</v>
      </c>
      <c r="P428" s="81">
        <v>43661.1528587963</v>
      </c>
      <c r="Q428" s="79" t="s">
        <v>906</v>
      </c>
      <c r="R428" s="79"/>
      <c r="S428" s="79"/>
      <c r="T428" s="79" t="s">
        <v>1048</v>
      </c>
      <c r="U428" s="79"/>
      <c r="V428" s="82" t="s">
        <v>1372</v>
      </c>
      <c r="W428" s="81">
        <v>43661.1528587963</v>
      </c>
      <c r="X428" s="85">
        <v>43661</v>
      </c>
      <c r="Y428" s="87" t="s">
        <v>1807</v>
      </c>
      <c r="Z428" s="82" t="s">
        <v>2326</v>
      </c>
      <c r="AA428" s="79"/>
      <c r="AB428" s="79"/>
      <c r="AC428" s="87" t="s">
        <v>2844</v>
      </c>
      <c r="AD428" s="79"/>
      <c r="AE428" s="79" t="b">
        <v>0</v>
      </c>
      <c r="AF428" s="79">
        <v>1</v>
      </c>
      <c r="AG428" s="87" t="s">
        <v>3012</v>
      </c>
      <c r="AH428" s="79" t="b">
        <v>0</v>
      </c>
      <c r="AI428" s="79" t="s">
        <v>3019</v>
      </c>
      <c r="AJ428" s="79"/>
      <c r="AK428" s="87" t="s">
        <v>2991</v>
      </c>
      <c r="AL428" s="79" t="b">
        <v>0</v>
      </c>
      <c r="AM428" s="79">
        <v>0</v>
      </c>
      <c r="AN428" s="87" t="s">
        <v>2991</v>
      </c>
      <c r="AO428" s="79" t="s">
        <v>3041</v>
      </c>
      <c r="AP428" s="79" t="b">
        <v>0</v>
      </c>
      <c r="AQ428" s="87" t="s">
        <v>2844</v>
      </c>
      <c r="AR428" s="79" t="s">
        <v>178</v>
      </c>
      <c r="AS428" s="79">
        <v>0</v>
      </c>
      <c r="AT428" s="79">
        <v>0</v>
      </c>
      <c r="AU428" s="79"/>
      <c r="AV428" s="79"/>
      <c r="AW428" s="79"/>
      <c r="AX428" s="79"/>
      <c r="AY428" s="79"/>
      <c r="AZ428" s="79"/>
      <c r="BA428" s="79"/>
      <c r="BB428" s="79"/>
      <c r="BC428" s="78" t="str">
        <f>REPLACE(INDEX(GroupVertices[Group],MATCH(Edges[[#This Row],[Vertex 1]],GroupVertices[Vertex],0)),1,1,"")</f>
        <v>40</v>
      </c>
      <c r="BD428" s="78" t="str">
        <f>REPLACE(INDEX(GroupVertices[Group],MATCH(Edges[[#This Row],[Vertex 2]],GroupVertices[Vertex],0)),1,1,"")</f>
        <v>40</v>
      </c>
    </row>
    <row r="429" spans="1:56" ht="15">
      <c r="A429" s="64" t="s">
        <v>453</v>
      </c>
      <c r="B429" s="64" t="s">
        <v>453</v>
      </c>
      <c r="C429" s="65"/>
      <c r="D429" s="66"/>
      <c r="E429" s="67"/>
      <c r="F429" s="68"/>
      <c r="G429" s="65"/>
      <c r="H429" s="69"/>
      <c r="I429" s="70"/>
      <c r="J429" s="70"/>
      <c r="K429" s="34" t="s">
        <v>65</v>
      </c>
      <c r="L429" s="77">
        <v>429</v>
      </c>
      <c r="M429" s="77"/>
      <c r="N429" s="72"/>
      <c r="O429" s="79" t="s">
        <v>178</v>
      </c>
      <c r="P429" s="81">
        <v>43660.33081018519</v>
      </c>
      <c r="Q429" s="79" t="s">
        <v>907</v>
      </c>
      <c r="R429" s="79"/>
      <c r="S429" s="79"/>
      <c r="T429" s="79" t="s">
        <v>1048</v>
      </c>
      <c r="U429" s="79"/>
      <c r="V429" s="82" t="s">
        <v>1372</v>
      </c>
      <c r="W429" s="81">
        <v>43660.33081018519</v>
      </c>
      <c r="X429" s="85">
        <v>43660</v>
      </c>
      <c r="Y429" s="87" t="s">
        <v>1808</v>
      </c>
      <c r="Z429" s="82" t="s">
        <v>2327</v>
      </c>
      <c r="AA429" s="79"/>
      <c r="AB429" s="79"/>
      <c r="AC429" s="87" t="s">
        <v>2845</v>
      </c>
      <c r="AD429" s="79"/>
      <c r="AE429" s="79" t="b">
        <v>0</v>
      </c>
      <c r="AF429" s="79">
        <v>1</v>
      </c>
      <c r="AG429" s="87" t="s">
        <v>2991</v>
      </c>
      <c r="AH429" s="79" t="b">
        <v>0</v>
      </c>
      <c r="AI429" s="79" t="s">
        <v>3019</v>
      </c>
      <c r="AJ429" s="79"/>
      <c r="AK429" s="87" t="s">
        <v>2991</v>
      </c>
      <c r="AL429" s="79" t="b">
        <v>0</v>
      </c>
      <c r="AM429" s="79">
        <v>0</v>
      </c>
      <c r="AN429" s="87" t="s">
        <v>2991</v>
      </c>
      <c r="AO429" s="79" t="s">
        <v>3041</v>
      </c>
      <c r="AP429" s="79" t="b">
        <v>0</v>
      </c>
      <c r="AQ429" s="87" t="s">
        <v>2845</v>
      </c>
      <c r="AR429" s="79" t="s">
        <v>178</v>
      </c>
      <c r="AS429" s="79">
        <v>0</v>
      </c>
      <c r="AT429" s="79">
        <v>0</v>
      </c>
      <c r="AU429" s="79"/>
      <c r="AV429" s="79"/>
      <c r="AW429" s="79"/>
      <c r="AX429" s="79"/>
      <c r="AY429" s="79"/>
      <c r="AZ429" s="79"/>
      <c r="BA429" s="79"/>
      <c r="BB429" s="79"/>
      <c r="BC429" s="78" t="str">
        <f>REPLACE(INDEX(GroupVertices[Group],MATCH(Edges[[#This Row],[Vertex 1]],GroupVertices[Vertex],0)),1,1,"")</f>
        <v>40</v>
      </c>
      <c r="BD429" s="78" t="str">
        <f>REPLACE(INDEX(GroupVertices[Group],MATCH(Edges[[#This Row],[Vertex 2]],GroupVertices[Vertex],0)),1,1,"")</f>
        <v>40</v>
      </c>
    </row>
    <row r="430" spans="1:56" ht="15">
      <c r="A430" s="64" t="s">
        <v>454</v>
      </c>
      <c r="B430" s="64" t="s">
        <v>459</v>
      </c>
      <c r="C430" s="65"/>
      <c r="D430" s="66"/>
      <c r="E430" s="67"/>
      <c r="F430" s="68"/>
      <c r="G430" s="65"/>
      <c r="H430" s="69"/>
      <c r="I430" s="70"/>
      <c r="J430" s="70"/>
      <c r="K430" s="34" t="s">
        <v>65</v>
      </c>
      <c r="L430" s="77">
        <v>430</v>
      </c>
      <c r="M430" s="77"/>
      <c r="N430" s="72"/>
      <c r="O430" s="79" t="s">
        <v>561</v>
      </c>
      <c r="P430" s="81">
        <v>43661.156863425924</v>
      </c>
      <c r="Q430" s="79" t="s">
        <v>908</v>
      </c>
      <c r="R430" s="79"/>
      <c r="S430" s="79"/>
      <c r="T430" s="79" t="s">
        <v>1048</v>
      </c>
      <c r="U430" s="79"/>
      <c r="V430" s="82" t="s">
        <v>1373</v>
      </c>
      <c r="W430" s="81">
        <v>43661.156863425924</v>
      </c>
      <c r="X430" s="85">
        <v>43661</v>
      </c>
      <c r="Y430" s="87" t="s">
        <v>1809</v>
      </c>
      <c r="Z430" s="82" t="s">
        <v>2328</v>
      </c>
      <c r="AA430" s="79"/>
      <c r="AB430" s="79"/>
      <c r="AC430" s="87" t="s">
        <v>2846</v>
      </c>
      <c r="AD430" s="79"/>
      <c r="AE430" s="79" t="b">
        <v>0</v>
      </c>
      <c r="AF430" s="79">
        <v>1</v>
      </c>
      <c r="AG430" s="87" t="s">
        <v>2991</v>
      </c>
      <c r="AH430" s="79" t="b">
        <v>0</v>
      </c>
      <c r="AI430" s="79" t="s">
        <v>3019</v>
      </c>
      <c r="AJ430" s="79"/>
      <c r="AK430" s="87" t="s">
        <v>2991</v>
      </c>
      <c r="AL430" s="79" t="b">
        <v>0</v>
      </c>
      <c r="AM430" s="79">
        <v>0</v>
      </c>
      <c r="AN430" s="87" t="s">
        <v>2991</v>
      </c>
      <c r="AO430" s="79" t="s">
        <v>3038</v>
      </c>
      <c r="AP430" s="79" t="b">
        <v>0</v>
      </c>
      <c r="AQ430" s="87" t="s">
        <v>2846</v>
      </c>
      <c r="AR430" s="79" t="s">
        <v>178</v>
      </c>
      <c r="AS430" s="79">
        <v>0</v>
      </c>
      <c r="AT430" s="79">
        <v>0</v>
      </c>
      <c r="AU430" s="79"/>
      <c r="AV430" s="79"/>
      <c r="AW430" s="79"/>
      <c r="AX430" s="79"/>
      <c r="AY430" s="79"/>
      <c r="AZ430" s="79"/>
      <c r="BA430" s="79"/>
      <c r="BB430" s="79"/>
      <c r="BC430" s="78" t="str">
        <f>REPLACE(INDEX(GroupVertices[Group],MATCH(Edges[[#This Row],[Vertex 1]],GroupVertices[Vertex],0)),1,1,"")</f>
        <v>2</v>
      </c>
      <c r="BD430" s="78" t="str">
        <f>REPLACE(INDEX(GroupVertices[Group],MATCH(Edges[[#This Row],[Vertex 2]],GroupVertices[Vertex],0)),1,1,"")</f>
        <v>2</v>
      </c>
    </row>
    <row r="431" spans="1:56" ht="15">
      <c r="A431" s="64" t="s">
        <v>454</v>
      </c>
      <c r="B431" s="64" t="s">
        <v>519</v>
      </c>
      <c r="C431" s="65"/>
      <c r="D431" s="66"/>
      <c r="E431" s="67"/>
      <c r="F431" s="68"/>
      <c r="G431" s="65"/>
      <c r="H431" s="69"/>
      <c r="I431" s="70"/>
      <c r="J431" s="70"/>
      <c r="K431" s="34" t="s">
        <v>65</v>
      </c>
      <c r="L431" s="77">
        <v>431</v>
      </c>
      <c r="M431" s="77"/>
      <c r="N431" s="72"/>
      <c r="O431" s="79" t="s">
        <v>561</v>
      </c>
      <c r="P431" s="81">
        <v>43661.156863425924</v>
      </c>
      <c r="Q431" s="79" t="s">
        <v>908</v>
      </c>
      <c r="R431" s="79"/>
      <c r="S431" s="79"/>
      <c r="T431" s="79" t="s">
        <v>1048</v>
      </c>
      <c r="U431" s="79"/>
      <c r="V431" s="82" t="s">
        <v>1373</v>
      </c>
      <c r="W431" s="81">
        <v>43661.156863425924</v>
      </c>
      <c r="X431" s="85">
        <v>43661</v>
      </c>
      <c r="Y431" s="87" t="s">
        <v>1809</v>
      </c>
      <c r="Z431" s="82" t="s">
        <v>2328</v>
      </c>
      <c r="AA431" s="79"/>
      <c r="AB431" s="79"/>
      <c r="AC431" s="87" t="s">
        <v>2846</v>
      </c>
      <c r="AD431" s="79"/>
      <c r="AE431" s="79" t="b">
        <v>0</v>
      </c>
      <c r="AF431" s="79">
        <v>1</v>
      </c>
      <c r="AG431" s="87" t="s">
        <v>2991</v>
      </c>
      <c r="AH431" s="79" t="b">
        <v>0</v>
      </c>
      <c r="AI431" s="79" t="s">
        <v>3019</v>
      </c>
      <c r="AJ431" s="79"/>
      <c r="AK431" s="87" t="s">
        <v>2991</v>
      </c>
      <c r="AL431" s="79" t="b">
        <v>0</v>
      </c>
      <c r="AM431" s="79">
        <v>0</v>
      </c>
      <c r="AN431" s="87" t="s">
        <v>2991</v>
      </c>
      <c r="AO431" s="79" t="s">
        <v>3038</v>
      </c>
      <c r="AP431" s="79" t="b">
        <v>0</v>
      </c>
      <c r="AQ431" s="87" t="s">
        <v>2846</v>
      </c>
      <c r="AR431" s="79" t="s">
        <v>178</v>
      </c>
      <c r="AS431" s="79">
        <v>0</v>
      </c>
      <c r="AT431" s="79">
        <v>0</v>
      </c>
      <c r="AU431" s="79"/>
      <c r="AV431" s="79"/>
      <c r="AW431" s="79"/>
      <c r="AX431" s="79"/>
      <c r="AY431" s="79"/>
      <c r="AZ431" s="79"/>
      <c r="BA431" s="79"/>
      <c r="BB431" s="79"/>
      <c r="BC431" s="78" t="str">
        <f>REPLACE(INDEX(GroupVertices[Group],MATCH(Edges[[#This Row],[Vertex 1]],GroupVertices[Vertex],0)),1,1,"")</f>
        <v>2</v>
      </c>
      <c r="BD431" s="78" t="str">
        <f>REPLACE(INDEX(GroupVertices[Group],MATCH(Edges[[#This Row],[Vertex 2]],GroupVertices[Vertex],0)),1,1,"")</f>
        <v>2</v>
      </c>
    </row>
    <row r="432" spans="1:56" ht="15">
      <c r="A432" s="64" t="s">
        <v>455</v>
      </c>
      <c r="B432" s="64" t="s">
        <v>455</v>
      </c>
      <c r="C432" s="65"/>
      <c r="D432" s="66"/>
      <c r="E432" s="67"/>
      <c r="F432" s="68"/>
      <c r="G432" s="65"/>
      <c r="H432" s="69"/>
      <c r="I432" s="70"/>
      <c r="J432" s="70"/>
      <c r="K432" s="34" t="s">
        <v>65</v>
      </c>
      <c r="L432" s="77">
        <v>432</v>
      </c>
      <c r="M432" s="77"/>
      <c r="N432" s="72"/>
      <c r="O432" s="79" t="s">
        <v>178</v>
      </c>
      <c r="P432" s="81">
        <v>43661.16373842592</v>
      </c>
      <c r="Q432" s="79" t="s">
        <v>909</v>
      </c>
      <c r="R432" s="79"/>
      <c r="S432" s="79"/>
      <c r="T432" s="79" t="s">
        <v>1048</v>
      </c>
      <c r="U432" s="79"/>
      <c r="V432" s="82" t="s">
        <v>1374</v>
      </c>
      <c r="W432" s="81">
        <v>43661.16373842592</v>
      </c>
      <c r="X432" s="85">
        <v>43661</v>
      </c>
      <c r="Y432" s="87" t="s">
        <v>1810</v>
      </c>
      <c r="Z432" s="82" t="s">
        <v>2329</v>
      </c>
      <c r="AA432" s="79"/>
      <c r="AB432" s="79"/>
      <c r="AC432" s="87" t="s">
        <v>2847</v>
      </c>
      <c r="AD432" s="79"/>
      <c r="AE432" s="79" t="b">
        <v>0</v>
      </c>
      <c r="AF432" s="79">
        <v>0</v>
      </c>
      <c r="AG432" s="87" t="s">
        <v>2991</v>
      </c>
      <c r="AH432" s="79" t="b">
        <v>0</v>
      </c>
      <c r="AI432" s="79" t="s">
        <v>3019</v>
      </c>
      <c r="AJ432" s="79"/>
      <c r="AK432" s="87" t="s">
        <v>2991</v>
      </c>
      <c r="AL432" s="79" t="b">
        <v>0</v>
      </c>
      <c r="AM432" s="79">
        <v>0</v>
      </c>
      <c r="AN432" s="87" t="s">
        <v>2991</v>
      </c>
      <c r="AO432" s="79" t="s">
        <v>3036</v>
      </c>
      <c r="AP432" s="79" t="b">
        <v>0</v>
      </c>
      <c r="AQ432" s="87" t="s">
        <v>2847</v>
      </c>
      <c r="AR432" s="79" t="s">
        <v>178</v>
      </c>
      <c r="AS432" s="79">
        <v>0</v>
      </c>
      <c r="AT432" s="79">
        <v>0</v>
      </c>
      <c r="AU432" s="79"/>
      <c r="AV432" s="79"/>
      <c r="AW432" s="79"/>
      <c r="AX432" s="79"/>
      <c r="AY432" s="79"/>
      <c r="AZ432" s="79"/>
      <c r="BA432" s="79"/>
      <c r="BB432" s="79"/>
      <c r="BC432" s="78" t="str">
        <f>REPLACE(INDEX(GroupVertices[Group],MATCH(Edges[[#This Row],[Vertex 1]],GroupVertices[Vertex],0)),1,1,"")</f>
        <v>160</v>
      </c>
      <c r="BD432" s="78" t="str">
        <f>REPLACE(INDEX(GroupVertices[Group],MATCH(Edges[[#This Row],[Vertex 2]],GroupVertices[Vertex],0)),1,1,"")</f>
        <v>160</v>
      </c>
    </row>
    <row r="433" spans="1:56" ht="15">
      <c r="A433" s="64" t="s">
        <v>456</v>
      </c>
      <c r="B433" s="64" t="s">
        <v>456</v>
      </c>
      <c r="C433" s="65"/>
      <c r="D433" s="66"/>
      <c r="E433" s="67"/>
      <c r="F433" s="68"/>
      <c r="G433" s="65"/>
      <c r="H433" s="69"/>
      <c r="I433" s="70"/>
      <c r="J433" s="70"/>
      <c r="K433" s="34" t="s">
        <v>65</v>
      </c>
      <c r="L433" s="77">
        <v>433</v>
      </c>
      <c r="M433" s="77"/>
      <c r="N433" s="72"/>
      <c r="O433" s="79" t="s">
        <v>178</v>
      </c>
      <c r="P433" s="81">
        <v>43656.973807870374</v>
      </c>
      <c r="Q433" s="79" t="s">
        <v>910</v>
      </c>
      <c r="R433" s="79"/>
      <c r="S433" s="79"/>
      <c r="T433" s="79" t="s">
        <v>1048</v>
      </c>
      <c r="U433" s="82" t="s">
        <v>1153</v>
      </c>
      <c r="V433" s="82" t="s">
        <v>1153</v>
      </c>
      <c r="W433" s="81">
        <v>43656.973807870374</v>
      </c>
      <c r="X433" s="85">
        <v>43656</v>
      </c>
      <c r="Y433" s="87" t="s">
        <v>1811</v>
      </c>
      <c r="Z433" s="82" t="s">
        <v>2330</v>
      </c>
      <c r="AA433" s="79"/>
      <c r="AB433" s="79"/>
      <c r="AC433" s="87" t="s">
        <v>2848</v>
      </c>
      <c r="AD433" s="79"/>
      <c r="AE433" s="79" t="b">
        <v>0</v>
      </c>
      <c r="AF433" s="79">
        <v>4</v>
      </c>
      <c r="AG433" s="87" t="s">
        <v>2991</v>
      </c>
      <c r="AH433" s="79" t="b">
        <v>0</v>
      </c>
      <c r="AI433" s="79" t="s">
        <v>3019</v>
      </c>
      <c r="AJ433" s="79"/>
      <c r="AK433" s="87" t="s">
        <v>2991</v>
      </c>
      <c r="AL433" s="79" t="b">
        <v>0</v>
      </c>
      <c r="AM433" s="79">
        <v>1</v>
      </c>
      <c r="AN433" s="87" t="s">
        <v>2991</v>
      </c>
      <c r="AO433" s="79" t="s">
        <v>3037</v>
      </c>
      <c r="AP433" s="79" t="b">
        <v>0</v>
      </c>
      <c r="AQ433" s="87" t="s">
        <v>2848</v>
      </c>
      <c r="AR433" s="79" t="s">
        <v>562</v>
      </c>
      <c r="AS433" s="79">
        <v>0</v>
      </c>
      <c r="AT433" s="79">
        <v>0</v>
      </c>
      <c r="AU433" s="79"/>
      <c r="AV433" s="79"/>
      <c r="AW433" s="79"/>
      <c r="AX433" s="79"/>
      <c r="AY433" s="79"/>
      <c r="AZ433" s="79"/>
      <c r="BA433" s="79"/>
      <c r="BB433" s="79"/>
      <c r="BC433" s="78" t="str">
        <f>REPLACE(INDEX(GroupVertices[Group],MATCH(Edges[[#This Row],[Vertex 1]],GroupVertices[Vertex],0)),1,1,"")</f>
        <v>1</v>
      </c>
      <c r="BD433" s="78" t="str">
        <f>REPLACE(INDEX(GroupVertices[Group],MATCH(Edges[[#This Row],[Vertex 2]],GroupVertices[Vertex],0)),1,1,"")</f>
        <v>1</v>
      </c>
    </row>
    <row r="434" spans="1:56" ht="15">
      <c r="A434" s="64" t="s">
        <v>457</v>
      </c>
      <c r="B434" s="64" t="s">
        <v>456</v>
      </c>
      <c r="C434" s="65"/>
      <c r="D434" s="66"/>
      <c r="E434" s="67"/>
      <c r="F434" s="68"/>
      <c r="G434" s="65"/>
      <c r="H434" s="69"/>
      <c r="I434" s="70"/>
      <c r="J434" s="70"/>
      <c r="K434" s="34" t="s">
        <v>65</v>
      </c>
      <c r="L434" s="77">
        <v>434</v>
      </c>
      <c r="M434" s="77"/>
      <c r="N434" s="72"/>
      <c r="O434" s="79" t="s">
        <v>562</v>
      </c>
      <c r="P434" s="81">
        <v>43658.151412037034</v>
      </c>
      <c r="Q434" s="79" t="s">
        <v>910</v>
      </c>
      <c r="R434" s="79"/>
      <c r="S434" s="79"/>
      <c r="T434" s="79" t="s">
        <v>1048</v>
      </c>
      <c r="U434" s="79"/>
      <c r="V434" s="82" t="s">
        <v>1375</v>
      </c>
      <c r="W434" s="81">
        <v>43658.151412037034</v>
      </c>
      <c r="X434" s="85">
        <v>43658</v>
      </c>
      <c r="Y434" s="87" t="s">
        <v>1812</v>
      </c>
      <c r="Z434" s="82" t="s">
        <v>2331</v>
      </c>
      <c r="AA434" s="79"/>
      <c r="AB434" s="79"/>
      <c r="AC434" s="87" t="s">
        <v>2849</v>
      </c>
      <c r="AD434" s="79"/>
      <c r="AE434" s="79" t="b">
        <v>0</v>
      </c>
      <c r="AF434" s="79">
        <v>0</v>
      </c>
      <c r="AG434" s="87" t="s">
        <v>2991</v>
      </c>
      <c r="AH434" s="79" t="b">
        <v>0</v>
      </c>
      <c r="AI434" s="79" t="s">
        <v>3019</v>
      </c>
      <c r="AJ434" s="79"/>
      <c r="AK434" s="87" t="s">
        <v>2991</v>
      </c>
      <c r="AL434" s="79" t="b">
        <v>0</v>
      </c>
      <c r="AM434" s="79">
        <v>1</v>
      </c>
      <c r="AN434" s="87" t="s">
        <v>2848</v>
      </c>
      <c r="AO434" s="79" t="s">
        <v>3036</v>
      </c>
      <c r="AP434" s="79" t="b">
        <v>0</v>
      </c>
      <c r="AQ434" s="87" t="s">
        <v>2848</v>
      </c>
      <c r="AR434" s="79" t="s">
        <v>178</v>
      </c>
      <c r="AS434" s="79">
        <v>0</v>
      </c>
      <c r="AT434" s="79">
        <v>0</v>
      </c>
      <c r="AU434" s="79"/>
      <c r="AV434" s="79"/>
      <c r="AW434" s="79"/>
      <c r="AX434" s="79"/>
      <c r="AY434" s="79"/>
      <c r="AZ434" s="79"/>
      <c r="BA434" s="79"/>
      <c r="BB434" s="79"/>
      <c r="BC434" s="78" t="str">
        <f>REPLACE(INDEX(GroupVertices[Group],MATCH(Edges[[#This Row],[Vertex 1]],GroupVertices[Vertex],0)),1,1,"")</f>
        <v>1</v>
      </c>
      <c r="BD434" s="78" t="str">
        <f>REPLACE(INDEX(GroupVertices[Group],MATCH(Edges[[#This Row],[Vertex 2]],GroupVertices[Vertex],0)),1,1,"")</f>
        <v>1</v>
      </c>
    </row>
    <row r="435" spans="1:56" ht="15">
      <c r="A435" s="64" t="s">
        <v>457</v>
      </c>
      <c r="B435" s="64" t="s">
        <v>522</v>
      </c>
      <c r="C435" s="65"/>
      <c r="D435" s="66"/>
      <c r="E435" s="67"/>
      <c r="F435" s="68"/>
      <c r="G435" s="65"/>
      <c r="H435" s="69"/>
      <c r="I435" s="70"/>
      <c r="J435" s="70"/>
      <c r="K435" s="34" t="s">
        <v>65</v>
      </c>
      <c r="L435" s="77">
        <v>435</v>
      </c>
      <c r="M435" s="77"/>
      <c r="N435" s="72"/>
      <c r="O435" s="79" t="s">
        <v>561</v>
      </c>
      <c r="P435" s="81">
        <v>43658.15219907407</v>
      </c>
      <c r="Q435" s="79" t="s">
        <v>911</v>
      </c>
      <c r="R435" s="79"/>
      <c r="S435" s="79"/>
      <c r="T435" s="79" t="s">
        <v>1048</v>
      </c>
      <c r="U435" s="79"/>
      <c r="V435" s="82" t="s">
        <v>1375</v>
      </c>
      <c r="W435" s="81">
        <v>43658.15219907407</v>
      </c>
      <c r="X435" s="85">
        <v>43658</v>
      </c>
      <c r="Y435" s="87" t="s">
        <v>1813</v>
      </c>
      <c r="Z435" s="82" t="s">
        <v>2332</v>
      </c>
      <c r="AA435" s="79"/>
      <c r="AB435" s="79"/>
      <c r="AC435" s="87" t="s">
        <v>2850</v>
      </c>
      <c r="AD435" s="79"/>
      <c r="AE435" s="79" t="b">
        <v>0</v>
      </c>
      <c r="AF435" s="79">
        <v>1</v>
      </c>
      <c r="AG435" s="87" t="s">
        <v>2991</v>
      </c>
      <c r="AH435" s="79" t="b">
        <v>0</v>
      </c>
      <c r="AI435" s="79" t="s">
        <v>3019</v>
      </c>
      <c r="AJ435" s="79"/>
      <c r="AK435" s="87" t="s">
        <v>2991</v>
      </c>
      <c r="AL435" s="79" t="b">
        <v>0</v>
      </c>
      <c r="AM435" s="79">
        <v>0</v>
      </c>
      <c r="AN435" s="87" t="s">
        <v>2991</v>
      </c>
      <c r="AO435" s="79" t="s">
        <v>3036</v>
      </c>
      <c r="AP435" s="79" t="b">
        <v>0</v>
      </c>
      <c r="AQ435" s="87" t="s">
        <v>2850</v>
      </c>
      <c r="AR435" s="79" t="s">
        <v>178</v>
      </c>
      <c r="AS435" s="79">
        <v>0</v>
      </c>
      <c r="AT435" s="79">
        <v>0</v>
      </c>
      <c r="AU435" s="79"/>
      <c r="AV435" s="79"/>
      <c r="AW435" s="79"/>
      <c r="AX435" s="79"/>
      <c r="AY435" s="79"/>
      <c r="AZ435" s="79"/>
      <c r="BA435" s="79"/>
      <c r="BB435" s="79"/>
      <c r="BC435" s="78" t="str">
        <f>REPLACE(INDEX(GroupVertices[Group],MATCH(Edges[[#This Row],[Vertex 1]],GroupVertices[Vertex],0)),1,1,"")</f>
        <v>1</v>
      </c>
      <c r="BD435" s="78" t="str">
        <f>REPLACE(INDEX(GroupVertices[Group],MATCH(Edges[[#This Row],[Vertex 2]],GroupVertices[Vertex],0)),1,1,"")</f>
        <v>1</v>
      </c>
    </row>
    <row r="436" spans="1:56" ht="15">
      <c r="A436" s="64" t="s">
        <v>457</v>
      </c>
      <c r="B436" s="64" t="s">
        <v>457</v>
      </c>
      <c r="C436" s="65"/>
      <c r="D436" s="66"/>
      <c r="E436" s="67"/>
      <c r="F436" s="68"/>
      <c r="G436" s="65"/>
      <c r="H436" s="69"/>
      <c r="I436" s="70"/>
      <c r="J436" s="70"/>
      <c r="K436" s="34" t="s">
        <v>65</v>
      </c>
      <c r="L436" s="77">
        <v>436</v>
      </c>
      <c r="M436" s="77"/>
      <c r="N436" s="72"/>
      <c r="O436" s="79" t="s">
        <v>178</v>
      </c>
      <c r="P436" s="81">
        <v>43661.134247685186</v>
      </c>
      <c r="Q436" s="79" t="s">
        <v>912</v>
      </c>
      <c r="R436" s="79"/>
      <c r="S436" s="79"/>
      <c r="T436" s="79" t="s">
        <v>1048</v>
      </c>
      <c r="U436" s="79"/>
      <c r="V436" s="82" t="s">
        <v>1375</v>
      </c>
      <c r="W436" s="81">
        <v>43661.134247685186</v>
      </c>
      <c r="X436" s="85">
        <v>43661</v>
      </c>
      <c r="Y436" s="87" t="s">
        <v>1814</v>
      </c>
      <c r="Z436" s="82" t="s">
        <v>2333</v>
      </c>
      <c r="AA436" s="79"/>
      <c r="AB436" s="79"/>
      <c r="AC436" s="87" t="s">
        <v>2851</v>
      </c>
      <c r="AD436" s="79"/>
      <c r="AE436" s="79" t="b">
        <v>0</v>
      </c>
      <c r="AF436" s="79">
        <v>1</v>
      </c>
      <c r="AG436" s="87" t="s">
        <v>2991</v>
      </c>
      <c r="AH436" s="79" t="b">
        <v>0</v>
      </c>
      <c r="AI436" s="79" t="s">
        <v>3019</v>
      </c>
      <c r="AJ436" s="79"/>
      <c r="AK436" s="87" t="s">
        <v>2991</v>
      </c>
      <c r="AL436" s="79" t="b">
        <v>0</v>
      </c>
      <c r="AM436" s="79">
        <v>0</v>
      </c>
      <c r="AN436" s="87" t="s">
        <v>2991</v>
      </c>
      <c r="AO436" s="79" t="s">
        <v>3036</v>
      </c>
      <c r="AP436" s="79" t="b">
        <v>0</v>
      </c>
      <c r="AQ436" s="87" t="s">
        <v>2851</v>
      </c>
      <c r="AR436" s="79" t="s">
        <v>178</v>
      </c>
      <c r="AS436" s="79">
        <v>0</v>
      </c>
      <c r="AT436" s="79">
        <v>0</v>
      </c>
      <c r="AU436" s="79"/>
      <c r="AV436" s="79"/>
      <c r="AW436" s="79"/>
      <c r="AX436" s="79"/>
      <c r="AY436" s="79"/>
      <c r="AZ436" s="79"/>
      <c r="BA436" s="79"/>
      <c r="BB436" s="79"/>
      <c r="BC436" s="78" t="str">
        <f>REPLACE(INDEX(GroupVertices[Group],MATCH(Edges[[#This Row],[Vertex 1]],GroupVertices[Vertex],0)),1,1,"")</f>
        <v>1</v>
      </c>
      <c r="BD436" s="78" t="str">
        <f>REPLACE(INDEX(GroupVertices[Group],MATCH(Edges[[#This Row],[Vertex 2]],GroupVertices[Vertex],0)),1,1,"")</f>
        <v>1</v>
      </c>
    </row>
    <row r="437" spans="1:56" ht="15">
      <c r="A437" s="64" t="s">
        <v>457</v>
      </c>
      <c r="B437" s="64" t="s">
        <v>457</v>
      </c>
      <c r="C437" s="65"/>
      <c r="D437" s="66"/>
      <c r="E437" s="67"/>
      <c r="F437" s="68"/>
      <c r="G437" s="65"/>
      <c r="H437" s="69"/>
      <c r="I437" s="70"/>
      <c r="J437" s="70"/>
      <c r="K437" s="34" t="s">
        <v>65</v>
      </c>
      <c r="L437" s="77">
        <v>437</v>
      </c>
      <c r="M437" s="77"/>
      <c r="N437" s="72"/>
      <c r="O437" s="79" t="s">
        <v>178</v>
      </c>
      <c r="P437" s="81">
        <v>43661.16773148148</v>
      </c>
      <c r="Q437" s="79" t="s">
        <v>913</v>
      </c>
      <c r="R437" s="79"/>
      <c r="S437" s="79"/>
      <c r="T437" s="79" t="s">
        <v>1048</v>
      </c>
      <c r="U437" s="82" t="s">
        <v>1154</v>
      </c>
      <c r="V437" s="82" t="s">
        <v>1154</v>
      </c>
      <c r="W437" s="81">
        <v>43661.16773148148</v>
      </c>
      <c r="X437" s="85">
        <v>43661</v>
      </c>
      <c r="Y437" s="87" t="s">
        <v>1815</v>
      </c>
      <c r="Z437" s="82" t="s">
        <v>2334</v>
      </c>
      <c r="AA437" s="79"/>
      <c r="AB437" s="79"/>
      <c r="AC437" s="87" t="s">
        <v>2852</v>
      </c>
      <c r="AD437" s="79"/>
      <c r="AE437" s="79" t="b">
        <v>0</v>
      </c>
      <c r="AF437" s="79">
        <v>0</v>
      </c>
      <c r="AG437" s="87" t="s">
        <v>2991</v>
      </c>
      <c r="AH437" s="79" t="b">
        <v>0</v>
      </c>
      <c r="AI437" s="79" t="s">
        <v>3019</v>
      </c>
      <c r="AJ437" s="79"/>
      <c r="AK437" s="87" t="s">
        <v>2991</v>
      </c>
      <c r="AL437" s="79" t="b">
        <v>0</v>
      </c>
      <c r="AM437" s="79">
        <v>0</v>
      </c>
      <c r="AN437" s="87" t="s">
        <v>2991</v>
      </c>
      <c r="AO437" s="79" t="s">
        <v>3036</v>
      </c>
      <c r="AP437" s="79" t="b">
        <v>0</v>
      </c>
      <c r="AQ437" s="87" t="s">
        <v>2852</v>
      </c>
      <c r="AR437" s="79" t="s">
        <v>178</v>
      </c>
      <c r="AS437" s="79">
        <v>0</v>
      </c>
      <c r="AT437" s="79">
        <v>0</v>
      </c>
      <c r="AU437" s="79"/>
      <c r="AV437" s="79"/>
      <c r="AW437" s="79"/>
      <c r="AX437" s="79"/>
      <c r="AY437" s="79"/>
      <c r="AZ437" s="79"/>
      <c r="BA437" s="79"/>
      <c r="BB437" s="79"/>
      <c r="BC437" s="78" t="str">
        <f>REPLACE(INDEX(GroupVertices[Group],MATCH(Edges[[#This Row],[Vertex 1]],GroupVertices[Vertex],0)),1,1,"")</f>
        <v>1</v>
      </c>
      <c r="BD437" s="78" t="str">
        <f>REPLACE(INDEX(GroupVertices[Group],MATCH(Edges[[#This Row],[Vertex 2]],GroupVertices[Vertex],0)),1,1,"")</f>
        <v>1</v>
      </c>
    </row>
    <row r="438" spans="1:56" ht="15">
      <c r="A438" s="64" t="s">
        <v>458</v>
      </c>
      <c r="B438" s="64" t="s">
        <v>459</v>
      </c>
      <c r="C438" s="65"/>
      <c r="D438" s="66"/>
      <c r="E438" s="67"/>
      <c r="F438" s="68"/>
      <c r="G438" s="65"/>
      <c r="H438" s="69"/>
      <c r="I438" s="70"/>
      <c r="J438" s="70"/>
      <c r="K438" s="34" t="s">
        <v>65</v>
      </c>
      <c r="L438" s="77">
        <v>438</v>
      </c>
      <c r="M438" s="77"/>
      <c r="N438" s="72"/>
      <c r="O438" s="79" t="s">
        <v>560</v>
      </c>
      <c r="P438" s="81">
        <v>43659.10664351852</v>
      </c>
      <c r="Q438" s="79" t="s">
        <v>914</v>
      </c>
      <c r="R438" s="79"/>
      <c r="S438" s="79"/>
      <c r="T438" s="79" t="s">
        <v>1048</v>
      </c>
      <c r="U438" s="79"/>
      <c r="V438" s="82" t="s">
        <v>1376</v>
      </c>
      <c r="W438" s="81">
        <v>43659.10664351852</v>
      </c>
      <c r="X438" s="85">
        <v>43659</v>
      </c>
      <c r="Y438" s="87" t="s">
        <v>1816</v>
      </c>
      <c r="Z438" s="82" t="s">
        <v>2335</v>
      </c>
      <c r="AA438" s="79"/>
      <c r="AB438" s="79"/>
      <c r="AC438" s="87" t="s">
        <v>2853</v>
      </c>
      <c r="AD438" s="79"/>
      <c r="AE438" s="79" t="b">
        <v>0</v>
      </c>
      <c r="AF438" s="79">
        <v>1</v>
      </c>
      <c r="AG438" s="87" t="s">
        <v>3013</v>
      </c>
      <c r="AH438" s="79" t="b">
        <v>0</v>
      </c>
      <c r="AI438" s="79" t="s">
        <v>3019</v>
      </c>
      <c r="AJ438" s="79"/>
      <c r="AK438" s="87" t="s">
        <v>2991</v>
      </c>
      <c r="AL438" s="79" t="b">
        <v>0</v>
      </c>
      <c r="AM438" s="79">
        <v>0</v>
      </c>
      <c r="AN438" s="87" t="s">
        <v>2991</v>
      </c>
      <c r="AO438" s="79" t="s">
        <v>3036</v>
      </c>
      <c r="AP438" s="79" t="b">
        <v>0</v>
      </c>
      <c r="AQ438" s="87" t="s">
        <v>2853</v>
      </c>
      <c r="AR438" s="79" t="s">
        <v>178</v>
      </c>
      <c r="AS438" s="79">
        <v>0</v>
      </c>
      <c r="AT438" s="79">
        <v>0</v>
      </c>
      <c r="AU438" s="79"/>
      <c r="AV438" s="79"/>
      <c r="AW438" s="79"/>
      <c r="AX438" s="79"/>
      <c r="AY438" s="79"/>
      <c r="AZ438" s="79"/>
      <c r="BA438" s="79"/>
      <c r="BB438" s="79"/>
      <c r="BC438" s="78" t="str">
        <f>REPLACE(INDEX(GroupVertices[Group],MATCH(Edges[[#This Row],[Vertex 1]],GroupVertices[Vertex],0)),1,1,"")</f>
        <v>3</v>
      </c>
      <c r="BD438" s="78" t="str">
        <f>REPLACE(INDEX(GroupVertices[Group],MATCH(Edges[[#This Row],[Vertex 2]],GroupVertices[Vertex],0)),1,1,"")</f>
        <v>2</v>
      </c>
    </row>
    <row r="439" spans="1:56" ht="15">
      <c r="A439" s="64" t="s">
        <v>459</v>
      </c>
      <c r="B439" s="64" t="s">
        <v>519</v>
      </c>
      <c r="C439" s="65"/>
      <c r="D439" s="66"/>
      <c r="E439" s="67"/>
      <c r="F439" s="68"/>
      <c r="G439" s="65"/>
      <c r="H439" s="69"/>
      <c r="I439" s="70"/>
      <c r="J439" s="70"/>
      <c r="K439" s="34" t="s">
        <v>65</v>
      </c>
      <c r="L439" s="77">
        <v>439</v>
      </c>
      <c r="M439" s="77"/>
      <c r="N439" s="72"/>
      <c r="O439" s="79" t="s">
        <v>562</v>
      </c>
      <c r="P439" s="81">
        <v>43659.74936342592</v>
      </c>
      <c r="Q439" s="79" t="s">
        <v>665</v>
      </c>
      <c r="R439" s="82" t="s">
        <v>1011</v>
      </c>
      <c r="S439" s="79" t="s">
        <v>1038</v>
      </c>
      <c r="T439" s="79" t="s">
        <v>1048</v>
      </c>
      <c r="U439" s="82" t="s">
        <v>1125</v>
      </c>
      <c r="V439" s="82" t="s">
        <v>1125</v>
      </c>
      <c r="W439" s="81">
        <v>43659.74936342592</v>
      </c>
      <c r="X439" s="85">
        <v>43659</v>
      </c>
      <c r="Y439" s="87" t="s">
        <v>1817</v>
      </c>
      <c r="Z439" s="82" t="s">
        <v>2336</v>
      </c>
      <c r="AA439" s="79"/>
      <c r="AB439" s="79"/>
      <c r="AC439" s="87" t="s">
        <v>2854</v>
      </c>
      <c r="AD439" s="79"/>
      <c r="AE439" s="79" t="b">
        <v>0</v>
      </c>
      <c r="AF439" s="79">
        <v>0</v>
      </c>
      <c r="AG439" s="87" t="s">
        <v>2991</v>
      </c>
      <c r="AH439" s="79" t="b">
        <v>0</v>
      </c>
      <c r="AI439" s="79" t="s">
        <v>3019</v>
      </c>
      <c r="AJ439" s="79"/>
      <c r="AK439" s="87" t="s">
        <v>2991</v>
      </c>
      <c r="AL439" s="79" t="b">
        <v>0</v>
      </c>
      <c r="AM439" s="79">
        <v>8</v>
      </c>
      <c r="AN439" s="87" t="s">
        <v>2974</v>
      </c>
      <c r="AO439" s="79" t="s">
        <v>3036</v>
      </c>
      <c r="AP439" s="79" t="b">
        <v>0</v>
      </c>
      <c r="AQ439" s="87" t="s">
        <v>2974</v>
      </c>
      <c r="AR439" s="79" t="s">
        <v>178</v>
      </c>
      <c r="AS439" s="79">
        <v>0</v>
      </c>
      <c r="AT439" s="79">
        <v>0</v>
      </c>
      <c r="AU439" s="79"/>
      <c r="AV439" s="79"/>
      <c r="AW439" s="79"/>
      <c r="AX439" s="79"/>
      <c r="AY439" s="79"/>
      <c r="AZ439" s="79"/>
      <c r="BA439" s="79"/>
      <c r="BB439" s="79"/>
      <c r="BC439" s="78" t="str">
        <f>REPLACE(INDEX(GroupVertices[Group],MATCH(Edges[[#This Row],[Vertex 1]],GroupVertices[Vertex],0)),1,1,"")</f>
        <v>2</v>
      </c>
      <c r="BD439" s="78" t="str">
        <f>REPLACE(INDEX(GroupVertices[Group],MATCH(Edges[[#This Row],[Vertex 2]],GroupVertices[Vertex],0)),1,1,"")</f>
        <v>2</v>
      </c>
    </row>
    <row r="440" spans="1:56" ht="15">
      <c r="A440" s="64" t="s">
        <v>460</v>
      </c>
      <c r="B440" s="64" t="s">
        <v>459</v>
      </c>
      <c r="C440" s="65"/>
      <c r="D440" s="66"/>
      <c r="E440" s="67"/>
      <c r="F440" s="68"/>
      <c r="G440" s="65"/>
      <c r="H440" s="69"/>
      <c r="I440" s="70"/>
      <c r="J440" s="70"/>
      <c r="K440" s="34" t="s">
        <v>65</v>
      </c>
      <c r="L440" s="77">
        <v>440</v>
      </c>
      <c r="M440" s="77"/>
      <c r="N440" s="72"/>
      <c r="O440" s="79" t="s">
        <v>561</v>
      </c>
      <c r="P440" s="81">
        <v>43661.170902777776</v>
      </c>
      <c r="Q440" s="79" t="s">
        <v>915</v>
      </c>
      <c r="R440" s="79"/>
      <c r="S440" s="79"/>
      <c r="T440" s="79" t="s">
        <v>1048</v>
      </c>
      <c r="U440" s="79"/>
      <c r="V440" s="82" t="s">
        <v>1377</v>
      </c>
      <c r="W440" s="81">
        <v>43661.170902777776</v>
      </c>
      <c r="X440" s="85">
        <v>43661</v>
      </c>
      <c r="Y440" s="87" t="s">
        <v>1818</v>
      </c>
      <c r="Z440" s="82" t="s">
        <v>2337</v>
      </c>
      <c r="AA440" s="79"/>
      <c r="AB440" s="79"/>
      <c r="AC440" s="87" t="s">
        <v>2855</v>
      </c>
      <c r="AD440" s="79"/>
      <c r="AE440" s="79" t="b">
        <v>0</v>
      </c>
      <c r="AF440" s="79">
        <v>0</v>
      </c>
      <c r="AG440" s="87" t="s">
        <v>2991</v>
      </c>
      <c r="AH440" s="79" t="b">
        <v>0</v>
      </c>
      <c r="AI440" s="79" t="s">
        <v>3019</v>
      </c>
      <c r="AJ440" s="79"/>
      <c r="AK440" s="87" t="s">
        <v>2991</v>
      </c>
      <c r="AL440" s="79" t="b">
        <v>0</v>
      </c>
      <c r="AM440" s="79">
        <v>0</v>
      </c>
      <c r="AN440" s="87" t="s">
        <v>2991</v>
      </c>
      <c r="AO440" s="79" t="s">
        <v>3036</v>
      </c>
      <c r="AP440" s="79" t="b">
        <v>0</v>
      </c>
      <c r="AQ440" s="87" t="s">
        <v>2855</v>
      </c>
      <c r="AR440" s="79" t="s">
        <v>178</v>
      </c>
      <c r="AS440" s="79">
        <v>0</v>
      </c>
      <c r="AT440" s="79">
        <v>0</v>
      </c>
      <c r="AU440" s="79" t="s">
        <v>3065</v>
      </c>
      <c r="AV440" s="79" t="s">
        <v>3069</v>
      </c>
      <c r="AW440" s="79" t="s">
        <v>3074</v>
      </c>
      <c r="AX440" s="79" t="s">
        <v>3094</v>
      </c>
      <c r="AY440" s="79" t="s">
        <v>3113</v>
      </c>
      <c r="AZ440" s="79" t="s">
        <v>3132</v>
      </c>
      <c r="BA440" s="79" t="s">
        <v>3136</v>
      </c>
      <c r="BB440" s="82" t="s">
        <v>3153</v>
      </c>
      <c r="BC440" s="78" t="str">
        <f>REPLACE(INDEX(GroupVertices[Group],MATCH(Edges[[#This Row],[Vertex 1]],GroupVertices[Vertex],0)),1,1,"")</f>
        <v>2</v>
      </c>
      <c r="BD440" s="78" t="str">
        <f>REPLACE(INDEX(GroupVertices[Group],MATCH(Edges[[#This Row],[Vertex 2]],GroupVertices[Vertex],0)),1,1,"")</f>
        <v>2</v>
      </c>
    </row>
    <row r="441" spans="1:56" ht="15">
      <c r="A441" s="64" t="s">
        <v>461</v>
      </c>
      <c r="B441" s="64" t="s">
        <v>461</v>
      </c>
      <c r="C441" s="65"/>
      <c r="D441" s="66"/>
      <c r="E441" s="67"/>
      <c r="F441" s="68"/>
      <c r="G441" s="65"/>
      <c r="H441" s="69"/>
      <c r="I441" s="70"/>
      <c r="J441" s="70"/>
      <c r="K441" s="34" t="s">
        <v>65</v>
      </c>
      <c r="L441" s="77">
        <v>441</v>
      </c>
      <c r="M441" s="77"/>
      <c r="N441" s="72"/>
      <c r="O441" s="79" t="s">
        <v>178</v>
      </c>
      <c r="P441" s="81">
        <v>43651.86861111111</v>
      </c>
      <c r="Q441" s="79" t="s">
        <v>663</v>
      </c>
      <c r="R441" s="79"/>
      <c r="S441" s="79"/>
      <c r="T441" s="79" t="s">
        <v>1048</v>
      </c>
      <c r="U441" s="82" t="s">
        <v>1155</v>
      </c>
      <c r="V441" s="82" t="s">
        <v>1155</v>
      </c>
      <c r="W441" s="81">
        <v>43651.86861111111</v>
      </c>
      <c r="X441" s="85">
        <v>43651</v>
      </c>
      <c r="Y441" s="87" t="s">
        <v>1819</v>
      </c>
      <c r="Z441" s="82" t="s">
        <v>2338</v>
      </c>
      <c r="AA441" s="79"/>
      <c r="AB441" s="79"/>
      <c r="AC441" s="87" t="s">
        <v>2856</v>
      </c>
      <c r="AD441" s="79"/>
      <c r="AE441" s="79" t="b">
        <v>0</v>
      </c>
      <c r="AF441" s="79">
        <v>102</v>
      </c>
      <c r="AG441" s="87" t="s">
        <v>2991</v>
      </c>
      <c r="AH441" s="79" t="b">
        <v>0</v>
      </c>
      <c r="AI441" s="79" t="s">
        <v>3019</v>
      </c>
      <c r="AJ441" s="79"/>
      <c r="AK441" s="87" t="s">
        <v>2991</v>
      </c>
      <c r="AL441" s="79" t="b">
        <v>0</v>
      </c>
      <c r="AM441" s="79">
        <v>30</v>
      </c>
      <c r="AN441" s="87" t="s">
        <v>2991</v>
      </c>
      <c r="AO441" s="79" t="s">
        <v>3037</v>
      </c>
      <c r="AP441" s="79" t="b">
        <v>0</v>
      </c>
      <c r="AQ441" s="87" t="s">
        <v>2856</v>
      </c>
      <c r="AR441" s="79" t="s">
        <v>562</v>
      </c>
      <c r="AS441" s="79">
        <v>0</v>
      </c>
      <c r="AT441" s="79">
        <v>0</v>
      </c>
      <c r="AU441" s="79"/>
      <c r="AV441" s="79"/>
      <c r="AW441" s="79"/>
      <c r="AX441" s="79"/>
      <c r="AY441" s="79"/>
      <c r="AZ441" s="79"/>
      <c r="BA441" s="79"/>
      <c r="BB441" s="79"/>
      <c r="BC441" s="78" t="str">
        <f>REPLACE(INDEX(GroupVertices[Group],MATCH(Edges[[#This Row],[Vertex 1]],GroupVertices[Vertex],0)),1,1,"")</f>
        <v>4</v>
      </c>
      <c r="BD441" s="78" t="str">
        <f>REPLACE(INDEX(GroupVertices[Group],MATCH(Edges[[#This Row],[Vertex 2]],GroupVertices[Vertex],0)),1,1,"")</f>
        <v>4</v>
      </c>
    </row>
    <row r="442" spans="1:56" ht="15">
      <c r="A442" s="64" t="s">
        <v>462</v>
      </c>
      <c r="B442" s="64" t="s">
        <v>461</v>
      </c>
      <c r="C442" s="65"/>
      <c r="D442" s="66"/>
      <c r="E442" s="67"/>
      <c r="F442" s="68"/>
      <c r="G442" s="65"/>
      <c r="H442" s="69"/>
      <c r="I442" s="70"/>
      <c r="J442" s="70"/>
      <c r="K442" s="34" t="s">
        <v>65</v>
      </c>
      <c r="L442" s="77">
        <v>442</v>
      </c>
      <c r="M442" s="77"/>
      <c r="N442" s="72"/>
      <c r="O442" s="79" t="s">
        <v>562</v>
      </c>
      <c r="P442" s="81">
        <v>43660.71078703704</v>
      </c>
      <c r="Q442" s="79" t="s">
        <v>663</v>
      </c>
      <c r="R442" s="79"/>
      <c r="S442" s="79"/>
      <c r="T442" s="79" t="s">
        <v>1048</v>
      </c>
      <c r="U442" s="79"/>
      <c r="V442" s="82" t="s">
        <v>1378</v>
      </c>
      <c r="W442" s="81">
        <v>43660.71078703704</v>
      </c>
      <c r="X442" s="85">
        <v>43660</v>
      </c>
      <c r="Y442" s="87" t="s">
        <v>1820</v>
      </c>
      <c r="Z442" s="82" t="s">
        <v>2339</v>
      </c>
      <c r="AA442" s="79"/>
      <c r="AB442" s="79"/>
      <c r="AC442" s="87" t="s">
        <v>2857</v>
      </c>
      <c r="AD442" s="79"/>
      <c r="AE442" s="79" t="b">
        <v>0</v>
      </c>
      <c r="AF442" s="79">
        <v>0</v>
      </c>
      <c r="AG442" s="87" t="s">
        <v>2991</v>
      </c>
      <c r="AH442" s="79" t="b">
        <v>0</v>
      </c>
      <c r="AI442" s="79" t="s">
        <v>3019</v>
      </c>
      <c r="AJ442" s="79"/>
      <c r="AK442" s="87" t="s">
        <v>2991</v>
      </c>
      <c r="AL442" s="79" t="b">
        <v>0</v>
      </c>
      <c r="AM442" s="79">
        <v>30</v>
      </c>
      <c r="AN442" s="87" t="s">
        <v>2856</v>
      </c>
      <c r="AO442" s="79" t="s">
        <v>3037</v>
      </c>
      <c r="AP442" s="79" t="b">
        <v>0</v>
      </c>
      <c r="AQ442" s="87" t="s">
        <v>2856</v>
      </c>
      <c r="AR442" s="79" t="s">
        <v>178</v>
      </c>
      <c r="AS442" s="79">
        <v>0</v>
      </c>
      <c r="AT442" s="79">
        <v>0</v>
      </c>
      <c r="AU442" s="79"/>
      <c r="AV442" s="79"/>
      <c r="AW442" s="79"/>
      <c r="AX442" s="79"/>
      <c r="AY442" s="79"/>
      <c r="AZ442" s="79"/>
      <c r="BA442" s="79"/>
      <c r="BB442" s="79"/>
      <c r="BC442" s="78" t="str">
        <f>REPLACE(INDEX(GroupVertices[Group],MATCH(Edges[[#This Row],[Vertex 1]],GroupVertices[Vertex],0)),1,1,"")</f>
        <v>4</v>
      </c>
      <c r="BD442" s="78" t="str">
        <f>REPLACE(INDEX(GroupVertices[Group],MATCH(Edges[[#This Row],[Vertex 2]],GroupVertices[Vertex],0)),1,1,"")</f>
        <v>4</v>
      </c>
    </row>
    <row r="443" spans="1:56" ht="15">
      <c r="A443" s="64" t="s">
        <v>462</v>
      </c>
      <c r="B443" s="64" t="s">
        <v>554</v>
      </c>
      <c r="C443" s="65"/>
      <c r="D443" s="66"/>
      <c r="E443" s="67"/>
      <c r="F443" s="68"/>
      <c r="G443" s="65"/>
      <c r="H443" s="69"/>
      <c r="I443" s="70"/>
      <c r="J443" s="70"/>
      <c r="K443" s="34" t="s">
        <v>65</v>
      </c>
      <c r="L443" s="77">
        <v>443</v>
      </c>
      <c r="M443" s="77"/>
      <c r="N443" s="72"/>
      <c r="O443" s="79" t="s">
        <v>560</v>
      </c>
      <c r="P443" s="81">
        <v>43661.180763888886</v>
      </c>
      <c r="Q443" s="79" t="s">
        <v>916</v>
      </c>
      <c r="R443" s="79"/>
      <c r="S443" s="79"/>
      <c r="T443" s="79" t="s">
        <v>1048</v>
      </c>
      <c r="U443" s="79"/>
      <c r="V443" s="82" t="s">
        <v>1378</v>
      </c>
      <c r="W443" s="81">
        <v>43661.180763888886</v>
      </c>
      <c r="X443" s="85">
        <v>43661</v>
      </c>
      <c r="Y443" s="87" t="s">
        <v>1821</v>
      </c>
      <c r="Z443" s="82" t="s">
        <v>2340</v>
      </c>
      <c r="AA443" s="79"/>
      <c r="AB443" s="79"/>
      <c r="AC443" s="87" t="s">
        <v>2858</v>
      </c>
      <c r="AD443" s="79"/>
      <c r="AE443" s="79" t="b">
        <v>0</v>
      </c>
      <c r="AF443" s="79">
        <v>0</v>
      </c>
      <c r="AG443" s="87" t="s">
        <v>3014</v>
      </c>
      <c r="AH443" s="79" t="b">
        <v>0</v>
      </c>
      <c r="AI443" s="79" t="s">
        <v>3019</v>
      </c>
      <c r="AJ443" s="79"/>
      <c r="AK443" s="87" t="s">
        <v>2991</v>
      </c>
      <c r="AL443" s="79" t="b">
        <v>0</v>
      </c>
      <c r="AM443" s="79">
        <v>0</v>
      </c>
      <c r="AN443" s="87" t="s">
        <v>2991</v>
      </c>
      <c r="AO443" s="79" t="s">
        <v>3037</v>
      </c>
      <c r="AP443" s="79" t="b">
        <v>0</v>
      </c>
      <c r="AQ443" s="87" t="s">
        <v>2858</v>
      </c>
      <c r="AR443" s="79" t="s">
        <v>178</v>
      </c>
      <c r="AS443" s="79">
        <v>0</v>
      </c>
      <c r="AT443" s="79">
        <v>0</v>
      </c>
      <c r="AU443" s="79"/>
      <c r="AV443" s="79"/>
      <c r="AW443" s="79"/>
      <c r="AX443" s="79"/>
      <c r="AY443" s="79"/>
      <c r="AZ443" s="79"/>
      <c r="BA443" s="79"/>
      <c r="BB443" s="79"/>
      <c r="BC443" s="78" t="str">
        <f>REPLACE(INDEX(GroupVertices[Group],MATCH(Edges[[#This Row],[Vertex 1]],GroupVertices[Vertex],0)),1,1,"")</f>
        <v>4</v>
      </c>
      <c r="BD443" s="78" t="str">
        <f>REPLACE(INDEX(GroupVertices[Group],MATCH(Edges[[#This Row],[Vertex 2]],GroupVertices[Vertex],0)),1,1,"")</f>
        <v>4</v>
      </c>
    </row>
    <row r="444" spans="1:56" ht="15">
      <c r="A444" s="64" t="s">
        <v>462</v>
      </c>
      <c r="B444" s="64" t="s">
        <v>522</v>
      </c>
      <c r="C444" s="65"/>
      <c r="D444" s="66"/>
      <c r="E444" s="67"/>
      <c r="F444" s="68"/>
      <c r="G444" s="65"/>
      <c r="H444" s="69"/>
      <c r="I444" s="70"/>
      <c r="J444" s="70"/>
      <c r="K444" s="34" t="s">
        <v>65</v>
      </c>
      <c r="L444" s="77">
        <v>444</v>
      </c>
      <c r="M444" s="77"/>
      <c r="N444" s="72"/>
      <c r="O444" s="79" t="s">
        <v>561</v>
      </c>
      <c r="P444" s="81">
        <v>43660.71016203704</v>
      </c>
      <c r="Q444" s="79" t="s">
        <v>917</v>
      </c>
      <c r="R444" s="79"/>
      <c r="S444" s="79"/>
      <c r="T444" s="79" t="s">
        <v>1048</v>
      </c>
      <c r="U444" s="79"/>
      <c r="V444" s="82" t="s">
        <v>1378</v>
      </c>
      <c r="W444" s="81">
        <v>43660.71016203704</v>
      </c>
      <c r="X444" s="85">
        <v>43660</v>
      </c>
      <c r="Y444" s="87" t="s">
        <v>1822</v>
      </c>
      <c r="Z444" s="82" t="s">
        <v>2341</v>
      </c>
      <c r="AA444" s="79"/>
      <c r="AB444" s="79"/>
      <c r="AC444" s="87" t="s">
        <v>2859</v>
      </c>
      <c r="AD444" s="79"/>
      <c r="AE444" s="79" t="b">
        <v>0</v>
      </c>
      <c r="AF444" s="79">
        <v>2</v>
      </c>
      <c r="AG444" s="87" t="s">
        <v>2991</v>
      </c>
      <c r="AH444" s="79" t="b">
        <v>0</v>
      </c>
      <c r="AI444" s="79" t="s">
        <v>3019</v>
      </c>
      <c r="AJ444" s="79"/>
      <c r="AK444" s="87" t="s">
        <v>2991</v>
      </c>
      <c r="AL444" s="79" t="b">
        <v>0</v>
      </c>
      <c r="AM444" s="79">
        <v>0</v>
      </c>
      <c r="AN444" s="87" t="s">
        <v>2991</v>
      </c>
      <c r="AO444" s="79" t="s">
        <v>3037</v>
      </c>
      <c r="AP444" s="79" t="b">
        <v>0</v>
      </c>
      <c r="AQ444" s="87" t="s">
        <v>2859</v>
      </c>
      <c r="AR444" s="79" t="s">
        <v>178</v>
      </c>
      <c r="AS444" s="79">
        <v>0</v>
      </c>
      <c r="AT444" s="79">
        <v>0</v>
      </c>
      <c r="AU444" s="79"/>
      <c r="AV444" s="79"/>
      <c r="AW444" s="79"/>
      <c r="AX444" s="79"/>
      <c r="AY444" s="79"/>
      <c r="AZ444" s="79"/>
      <c r="BA444" s="79"/>
      <c r="BB444" s="79"/>
      <c r="BC444" s="78" t="str">
        <f>REPLACE(INDEX(GroupVertices[Group],MATCH(Edges[[#This Row],[Vertex 1]],GroupVertices[Vertex],0)),1,1,"")</f>
        <v>4</v>
      </c>
      <c r="BD444" s="78" t="str">
        <f>REPLACE(INDEX(GroupVertices[Group],MATCH(Edges[[#This Row],[Vertex 2]],GroupVertices[Vertex],0)),1,1,"")</f>
        <v>1</v>
      </c>
    </row>
    <row r="445" spans="1:56" ht="15">
      <c r="A445" s="64" t="s">
        <v>462</v>
      </c>
      <c r="B445" s="64" t="s">
        <v>462</v>
      </c>
      <c r="C445" s="65"/>
      <c r="D445" s="66"/>
      <c r="E445" s="67"/>
      <c r="F445" s="68"/>
      <c r="G445" s="65"/>
      <c r="H445" s="69"/>
      <c r="I445" s="70"/>
      <c r="J445" s="70"/>
      <c r="K445" s="34" t="s">
        <v>65</v>
      </c>
      <c r="L445" s="77">
        <v>445</v>
      </c>
      <c r="M445" s="77"/>
      <c r="N445" s="72"/>
      <c r="O445" s="79" t="s">
        <v>178</v>
      </c>
      <c r="P445" s="81">
        <v>43661.18171296296</v>
      </c>
      <c r="Q445" s="79" t="s">
        <v>918</v>
      </c>
      <c r="R445" s="79"/>
      <c r="S445" s="79"/>
      <c r="T445" s="79" t="s">
        <v>1048</v>
      </c>
      <c r="U445" s="79"/>
      <c r="V445" s="82" t="s">
        <v>1378</v>
      </c>
      <c r="W445" s="81">
        <v>43661.18171296296</v>
      </c>
      <c r="X445" s="85">
        <v>43661</v>
      </c>
      <c r="Y445" s="87" t="s">
        <v>1823</v>
      </c>
      <c r="Z445" s="82" t="s">
        <v>2342</v>
      </c>
      <c r="AA445" s="79"/>
      <c r="AB445" s="79"/>
      <c r="AC445" s="87" t="s">
        <v>2860</v>
      </c>
      <c r="AD445" s="79"/>
      <c r="AE445" s="79" t="b">
        <v>0</v>
      </c>
      <c r="AF445" s="79">
        <v>2</v>
      </c>
      <c r="AG445" s="87" t="s">
        <v>2991</v>
      </c>
      <c r="AH445" s="79" t="b">
        <v>0</v>
      </c>
      <c r="AI445" s="79" t="s">
        <v>3019</v>
      </c>
      <c r="AJ445" s="79"/>
      <c r="AK445" s="87" t="s">
        <v>2991</v>
      </c>
      <c r="AL445" s="79" t="b">
        <v>0</v>
      </c>
      <c r="AM445" s="79">
        <v>0</v>
      </c>
      <c r="AN445" s="87" t="s">
        <v>2991</v>
      </c>
      <c r="AO445" s="79" t="s">
        <v>3037</v>
      </c>
      <c r="AP445" s="79" t="b">
        <v>0</v>
      </c>
      <c r="AQ445" s="87" t="s">
        <v>2860</v>
      </c>
      <c r="AR445" s="79" t="s">
        <v>178</v>
      </c>
      <c r="AS445" s="79">
        <v>0</v>
      </c>
      <c r="AT445" s="79">
        <v>0</v>
      </c>
      <c r="AU445" s="79"/>
      <c r="AV445" s="79"/>
      <c r="AW445" s="79"/>
      <c r="AX445" s="79"/>
      <c r="AY445" s="79"/>
      <c r="AZ445" s="79"/>
      <c r="BA445" s="79"/>
      <c r="BB445" s="79"/>
      <c r="BC445" s="78" t="str">
        <f>REPLACE(INDEX(GroupVertices[Group],MATCH(Edges[[#This Row],[Vertex 1]],GroupVertices[Vertex],0)),1,1,"")</f>
        <v>4</v>
      </c>
      <c r="BD445" s="78" t="str">
        <f>REPLACE(INDEX(GroupVertices[Group],MATCH(Edges[[#This Row],[Vertex 2]],GroupVertices[Vertex],0)),1,1,"")</f>
        <v>4</v>
      </c>
    </row>
    <row r="446" spans="1:56" ht="15">
      <c r="A446" s="64" t="s">
        <v>463</v>
      </c>
      <c r="B446" s="64" t="s">
        <v>463</v>
      </c>
      <c r="C446" s="65"/>
      <c r="D446" s="66"/>
      <c r="E446" s="67"/>
      <c r="F446" s="68"/>
      <c r="G446" s="65"/>
      <c r="H446" s="69"/>
      <c r="I446" s="70"/>
      <c r="J446" s="70"/>
      <c r="K446" s="34" t="s">
        <v>65</v>
      </c>
      <c r="L446" s="77">
        <v>446</v>
      </c>
      <c r="M446" s="77"/>
      <c r="N446" s="72"/>
      <c r="O446" s="79" t="s">
        <v>178</v>
      </c>
      <c r="P446" s="81">
        <v>43661.193460648145</v>
      </c>
      <c r="Q446" s="79" t="s">
        <v>919</v>
      </c>
      <c r="R446" s="79"/>
      <c r="S446" s="79"/>
      <c r="T446" s="79" t="s">
        <v>1101</v>
      </c>
      <c r="U446" s="79"/>
      <c r="V446" s="82" t="s">
        <v>1379</v>
      </c>
      <c r="W446" s="81">
        <v>43661.193460648145</v>
      </c>
      <c r="X446" s="85">
        <v>43661</v>
      </c>
      <c r="Y446" s="87" t="s">
        <v>1824</v>
      </c>
      <c r="Z446" s="82" t="s">
        <v>2343</v>
      </c>
      <c r="AA446" s="79"/>
      <c r="AB446" s="79"/>
      <c r="AC446" s="87" t="s">
        <v>2861</v>
      </c>
      <c r="AD446" s="79"/>
      <c r="AE446" s="79" t="b">
        <v>0</v>
      </c>
      <c r="AF446" s="79">
        <v>7</v>
      </c>
      <c r="AG446" s="87" t="s">
        <v>2991</v>
      </c>
      <c r="AH446" s="79" t="b">
        <v>0</v>
      </c>
      <c r="AI446" s="79" t="s">
        <v>3019</v>
      </c>
      <c r="AJ446" s="79"/>
      <c r="AK446" s="87" t="s">
        <v>2991</v>
      </c>
      <c r="AL446" s="79" t="b">
        <v>0</v>
      </c>
      <c r="AM446" s="79">
        <v>0</v>
      </c>
      <c r="AN446" s="87" t="s">
        <v>2991</v>
      </c>
      <c r="AO446" s="79" t="s">
        <v>3036</v>
      </c>
      <c r="AP446" s="79" t="b">
        <v>0</v>
      </c>
      <c r="AQ446" s="87" t="s">
        <v>2861</v>
      </c>
      <c r="AR446" s="79" t="s">
        <v>178</v>
      </c>
      <c r="AS446" s="79">
        <v>0</v>
      </c>
      <c r="AT446" s="79">
        <v>0</v>
      </c>
      <c r="AU446" s="79"/>
      <c r="AV446" s="79"/>
      <c r="AW446" s="79"/>
      <c r="AX446" s="79"/>
      <c r="AY446" s="79"/>
      <c r="AZ446" s="79"/>
      <c r="BA446" s="79"/>
      <c r="BB446" s="79"/>
      <c r="BC446" s="78" t="str">
        <f>REPLACE(INDEX(GroupVertices[Group],MATCH(Edges[[#This Row],[Vertex 1]],GroupVertices[Vertex],0)),1,1,"")</f>
        <v>161</v>
      </c>
      <c r="BD446" s="78" t="str">
        <f>REPLACE(INDEX(GroupVertices[Group],MATCH(Edges[[#This Row],[Vertex 2]],GroupVertices[Vertex],0)),1,1,"")</f>
        <v>161</v>
      </c>
    </row>
    <row r="447" spans="1:56" ht="15">
      <c r="A447" s="64" t="s">
        <v>464</v>
      </c>
      <c r="B447" s="64" t="s">
        <v>464</v>
      </c>
      <c r="C447" s="65"/>
      <c r="D447" s="66"/>
      <c r="E447" s="67"/>
      <c r="F447" s="68"/>
      <c r="G447" s="65"/>
      <c r="H447" s="69"/>
      <c r="I447" s="70"/>
      <c r="J447" s="70"/>
      <c r="K447" s="34" t="s">
        <v>65</v>
      </c>
      <c r="L447" s="77">
        <v>447</v>
      </c>
      <c r="M447" s="77"/>
      <c r="N447" s="72"/>
      <c r="O447" s="79" t="s">
        <v>178</v>
      </c>
      <c r="P447" s="81">
        <v>43661.1934837963</v>
      </c>
      <c r="Q447" s="79" t="s">
        <v>920</v>
      </c>
      <c r="R447" s="79"/>
      <c r="S447" s="79"/>
      <c r="T447" s="79" t="s">
        <v>1048</v>
      </c>
      <c r="U447" s="79"/>
      <c r="V447" s="82" t="s">
        <v>1380</v>
      </c>
      <c r="W447" s="81">
        <v>43661.1934837963</v>
      </c>
      <c r="X447" s="85">
        <v>43661</v>
      </c>
      <c r="Y447" s="87" t="s">
        <v>1825</v>
      </c>
      <c r="Z447" s="82" t="s">
        <v>2344</v>
      </c>
      <c r="AA447" s="79"/>
      <c r="AB447" s="79"/>
      <c r="AC447" s="87" t="s">
        <v>2862</v>
      </c>
      <c r="AD447" s="79"/>
      <c r="AE447" s="79" t="b">
        <v>0</v>
      </c>
      <c r="AF447" s="79">
        <v>8</v>
      </c>
      <c r="AG447" s="87" t="s">
        <v>2991</v>
      </c>
      <c r="AH447" s="79" t="b">
        <v>0</v>
      </c>
      <c r="AI447" s="79" t="s">
        <v>3019</v>
      </c>
      <c r="AJ447" s="79"/>
      <c r="AK447" s="87" t="s">
        <v>2991</v>
      </c>
      <c r="AL447" s="79" t="b">
        <v>0</v>
      </c>
      <c r="AM447" s="79">
        <v>0</v>
      </c>
      <c r="AN447" s="87" t="s">
        <v>2991</v>
      </c>
      <c r="AO447" s="79" t="s">
        <v>3037</v>
      </c>
      <c r="AP447" s="79" t="b">
        <v>0</v>
      </c>
      <c r="AQ447" s="87" t="s">
        <v>2862</v>
      </c>
      <c r="AR447" s="79" t="s">
        <v>178</v>
      </c>
      <c r="AS447" s="79">
        <v>0</v>
      </c>
      <c r="AT447" s="79">
        <v>0</v>
      </c>
      <c r="AU447" s="79"/>
      <c r="AV447" s="79"/>
      <c r="AW447" s="79"/>
      <c r="AX447" s="79"/>
      <c r="AY447" s="79"/>
      <c r="AZ447" s="79"/>
      <c r="BA447" s="79"/>
      <c r="BB447" s="79"/>
      <c r="BC447" s="78" t="str">
        <f>REPLACE(INDEX(GroupVertices[Group],MATCH(Edges[[#This Row],[Vertex 1]],GroupVertices[Vertex],0)),1,1,"")</f>
        <v>162</v>
      </c>
      <c r="BD447" s="78" t="str">
        <f>REPLACE(INDEX(GroupVertices[Group],MATCH(Edges[[#This Row],[Vertex 2]],GroupVertices[Vertex],0)),1,1,"")</f>
        <v>162</v>
      </c>
    </row>
    <row r="448" spans="1:56" ht="15">
      <c r="A448" s="64" t="s">
        <v>465</v>
      </c>
      <c r="B448" s="64" t="s">
        <v>465</v>
      </c>
      <c r="C448" s="65"/>
      <c r="D448" s="66"/>
      <c r="E448" s="67"/>
      <c r="F448" s="68"/>
      <c r="G448" s="65"/>
      <c r="H448" s="69"/>
      <c r="I448" s="70"/>
      <c r="J448" s="70"/>
      <c r="K448" s="34" t="s">
        <v>65</v>
      </c>
      <c r="L448" s="77">
        <v>448</v>
      </c>
      <c r="M448" s="77"/>
      <c r="N448" s="72"/>
      <c r="O448" s="79" t="s">
        <v>178</v>
      </c>
      <c r="P448" s="81">
        <v>43661.05164351852</v>
      </c>
      <c r="Q448" s="79" t="s">
        <v>921</v>
      </c>
      <c r="R448" s="79"/>
      <c r="S448" s="79"/>
      <c r="T448" s="79" t="s">
        <v>1102</v>
      </c>
      <c r="U448" s="82" t="s">
        <v>1156</v>
      </c>
      <c r="V448" s="82" t="s">
        <v>1156</v>
      </c>
      <c r="W448" s="81">
        <v>43661.05164351852</v>
      </c>
      <c r="X448" s="85">
        <v>43661</v>
      </c>
      <c r="Y448" s="87" t="s">
        <v>1826</v>
      </c>
      <c r="Z448" s="82" t="s">
        <v>2345</v>
      </c>
      <c r="AA448" s="79"/>
      <c r="AB448" s="79"/>
      <c r="AC448" s="87" t="s">
        <v>2863</v>
      </c>
      <c r="AD448" s="79"/>
      <c r="AE448" s="79" t="b">
        <v>0</v>
      </c>
      <c r="AF448" s="79">
        <v>7</v>
      </c>
      <c r="AG448" s="87" t="s">
        <v>2991</v>
      </c>
      <c r="AH448" s="79" t="b">
        <v>0</v>
      </c>
      <c r="AI448" s="79" t="s">
        <v>3019</v>
      </c>
      <c r="AJ448" s="79"/>
      <c r="AK448" s="87" t="s">
        <v>2991</v>
      </c>
      <c r="AL448" s="79" t="b">
        <v>0</v>
      </c>
      <c r="AM448" s="79">
        <v>1</v>
      </c>
      <c r="AN448" s="87" t="s">
        <v>2991</v>
      </c>
      <c r="AO448" s="79" t="s">
        <v>3037</v>
      </c>
      <c r="AP448" s="79" t="b">
        <v>0</v>
      </c>
      <c r="AQ448" s="87" t="s">
        <v>2863</v>
      </c>
      <c r="AR448" s="79" t="s">
        <v>178</v>
      </c>
      <c r="AS448" s="79">
        <v>0</v>
      </c>
      <c r="AT448" s="79">
        <v>0</v>
      </c>
      <c r="AU448" s="79"/>
      <c r="AV448" s="79"/>
      <c r="AW448" s="79"/>
      <c r="AX448" s="79"/>
      <c r="AY448" s="79"/>
      <c r="AZ448" s="79"/>
      <c r="BA448" s="79"/>
      <c r="BB448" s="79"/>
      <c r="BC448" s="78" t="str">
        <f>REPLACE(INDEX(GroupVertices[Group],MATCH(Edges[[#This Row],[Vertex 1]],GroupVertices[Vertex],0)),1,1,"")</f>
        <v>38</v>
      </c>
      <c r="BD448" s="78" t="str">
        <f>REPLACE(INDEX(GroupVertices[Group],MATCH(Edges[[#This Row],[Vertex 2]],GroupVertices[Vertex],0)),1,1,"")</f>
        <v>38</v>
      </c>
    </row>
    <row r="449" spans="1:56" ht="15">
      <c r="A449" s="64" t="s">
        <v>466</v>
      </c>
      <c r="B449" s="64" t="s">
        <v>465</v>
      </c>
      <c r="C449" s="65"/>
      <c r="D449" s="66"/>
      <c r="E449" s="67"/>
      <c r="F449" s="68"/>
      <c r="G449" s="65"/>
      <c r="H449" s="69"/>
      <c r="I449" s="70"/>
      <c r="J449" s="70"/>
      <c r="K449" s="34" t="s">
        <v>65</v>
      </c>
      <c r="L449" s="77">
        <v>449</v>
      </c>
      <c r="M449" s="77"/>
      <c r="N449" s="72"/>
      <c r="O449" s="79" t="s">
        <v>562</v>
      </c>
      <c r="P449" s="81">
        <v>43661.19445601852</v>
      </c>
      <c r="Q449" s="79" t="s">
        <v>921</v>
      </c>
      <c r="R449" s="79"/>
      <c r="S449" s="79"/>
      <c r="T449" s="79" t="s">
        <v>1102</v>
      </c>
      <c r="U449" s="79"/>
      <c r="V449" s="82" t="s">
        <v>1381</v>
      </c>
      <c r="W449" s="81">
        <v>43661.19445601852</v>
      </c>
      <c r="X449" s="85">
        <v>43661</v>
      </c>
      <c r="Y449" s="87" t="s">
        <v>1827</v>
      </c>
      <c r="Z449" s="82" t="s">
        <v>2346</v>
      </c>
      <c r="AA449" s="79"/>
      <c r="AB449" s="79"/>
      <c r="AC449" s="87" t="s">
        <v>2864</v>
      </c>
      <c r="AD449" s="79"/>
      <c r="AE449" s="79" t="b">
        <v>0</v>
      </c>
      <c r="AF449" s="79">
        <v>0</v>
      </c>
      <c r="AG449" s="87" t="s">
        <v>2991</v>
      </c>
      <c r="AH449" s="79" t="b">
        <v>0</v>
      </c>
      <c r="AI449" s="79" t="s">
        <v>3019</v>
      </c>
      <c r="AJ449" s="79"/>
      <c r="AK449" s="87" t="s">
        <v>2991</v>
      </c>
      <c r="AL449" s="79" t="b">
        <v>0</v>
      </c>
      <c r="AM449" s="79">
        <v>1</v>
      </c>
      <c r="AN449" s="87" t="s">
        <v>2863</v>
      </c>
      <c r="AO449" s="79" t="s">
        <v>3036</v>
      </c>
      <c r="AP449" s="79" t="b">
        <v>0</v>
      </c>
      <c r="AQ449" s="87" t="s">
        <v>2863</v>
      </c>
      <c r="AR449" s="79" t="s">
        <v>178</v>
      </c>
      <c r="AS449" s="79">
        <v>0</v>
      </c>
      <c r="AT449" s="79">
        <v>0</v>
      </c>
      <c r="AU449" s="79"/>
      <c r="AV449" s="79"/>
      <c r="AW449" s="79"/>
      <c r="AX449" s="79"/>
      <c r="AY449" s="79"/>
      <c r="AZ449" s="79"/>
      <c r="BA449" s="79"/>
      <c r="BB449" s="79"/>
      <c r="BC449" s="78" t="str">
        <f>REPLACE(INDEX(GroupVertices[Group],MATCH(Edges[[#This Row],[Vertex 1]],GroupVertices[Vertex],0)),1,1,"")</f>
        <v>38</v>
      </c>
      <c r="BD449" s="78" t="str">
        <f>REPLACE(INDEX(GroupVertices[Group],MATCH(Edges[[#This Row],[Vertex 2]],GroupVertices[Vertex],0)),1,1,"")</f>
        <v>38</v>
      </c>
    </row>
    <row r="450" spans="1:56" ht="15">
      <c r="A450" s="64" t="s">
        <v>467</v>
      </c>
      <c r="B450" s="64" t="s">
        <v>467</v>
      </c>
      <c r="C450" s="65"/>
      <c r="D450" s="66"/>
      <c r="E450" s="67"/>
      <c r="F450" s="68"/>
      <c r="G450" s="65"/>
      <c r="H450" s="69"/>
      <c r="I450" s="70"/>
      <c r="J450" s="70"/>
      <c r="K450" s="34" t="s">
        <v>65</v>
      </c>
      <c r="L450" s="77">
        <v>450</v>
      </c>
      <c r="M450" s="77"/>
      <c r="N450" s="72"/>
      <c r="O450" s="79" t="s">
        <v>178</v>
      </c>
      <c r="P450" s="81">
        <v>43661.19515046296</v>
      </c>
      <c r="Q450" s="79" t="s">
        <v>922</v>
      </c>
      <c r="R450" s="79"/>
      <c r="S450" s="79"/>
      <c r="T450" s="79" t="s">
        <v>1048</v>
      </c>
      <c r="U450" s="79"/>
      <c r="V450" s="82" t="s">
        <v>1382</v>
      </c>
      <c r="W450" s="81">
        <v>43661.19515046296</v>
      </c>
      <c r="X450" s="85">
        <v>43661</v>
      </c>
      <c r="Y450" s="87" t="s">
        <v>1828</v>
      </c>
      <c r="Z450" s="82" t="s">
        <v>2347</v>
      </c>
      <c r="AA450" s="79"/>
      <c r="AB450" s="79"/>
      <c r="AC450" s="87" t="s">
        <v>2865</v>
      </c>
      <c r="AD450" s="79"/>
      <c r="AE450" s="79" t="b">
        <v>0</v>
      </c>
      <c r="AF450" s="79">
        <v>1</v>
      </c>
      <c r="AG450" s="87" t="s">
        <v>2991</v>
      </c>
      <c r="AH450" s="79" t="b">
        <v>0</v>
      </c>
      <c r="AI450" s="79" t="s">
        <v>3019</v>
      </c>
      <c r="AJ450" s="79"/>
      <c r="AK450" s="87" t="s">
        <v>2991</v>
      </c>
      <c r="AL450" s="79" t="b">
        <v>0</v>
      </c>
      <c r="AM450" s="79">
        <v>0</v>
      </c>
      <c r="AN450" s="87" t="s">
        <v>2991</v>
      </c>
      <c r="AO450" s="79" t="s">
        <v>3036</v>
      </c>
      <c r="AP450" s="79" t="b">
        <v>0</v>
      </c>
      <c r="AQ450" s="87" t="s">
        <v>2865</v>
      </c>
      <c r="AR450" s="79" t="s">
        <v>178</v>
      </c>
      <c r="AS450" s="79">
        <v>0</v>
      </c>
      <c r="AT450" s="79">
        <v>0</v>
      </c>
      <c r="AU450" s="79" t="s">
        <v>3066</v>
      </c>
      <c r="AV450" s="79" t="s">
        <v>3069</v>
      </c>
      <c r="AW450" s="79" t="s">
        <v>3074</v>
      </c>
      <c r="AX450" s="79" t="s">
        <v>3095</v>
      </c>
      <c r="AY450" s="79" t="s">
        <v>3114</v>
      </c>
      <c r="AZ450" s="79" t="s">
        <v>3133</v>
      </c>
      <c r="BA450" s="79" t="s">
        <v>3136</v>
      </c>
      <c r="BB450" s="82" t="s">
        <v>3154</v>
      </c>
      <c r="BC450" s="78" t="str">
        <f>REPLACE(INDEX(GroupVertices[Group],MATCH(Edges[[#This Row],[Vertex 1]],GroupVertices[Vertex],0)),1,1,"")</f>
        <v>163</v>
      </c>
      <c r="BD450" s="78" t="str">
        <f>REPLACE(INDEX(GroupVertices[Group],MATCH(Edges[[#This Row],[Vertex 2]],GroupVertices[Vertex],0)),1,1,"")</f>
        <v>163</v>
      </c>
    </row>
    <row r="451" spans="1:56" ht="15">
      <c r="A451" s="64" t="s">
        <v>468</v>
      </c>
      <c r="B451" s="64" t="s">
        <v>468</v>
      </c>
      <c r="C451" s="65"/>
      <c r="D451" s="66"/>
      <c r="E451" s="67"/>
      <c r="F451" s="68"/>
      <c r="G451" s="65"/>
      <c r="H451" s="69"/>
      <c r="I451" s="70"/>
      <c r="J451" s="70"/>
      <c r="K451" s="34" t="s">
        <v>65</v>
      </c>
      <c r="L451" s="77">
        <v>451</v>
      </c>
      <c r="M451" s="77"/>
      <c r="N451" s="72"/>
      <c r="O451" s="79" t="s">
        <v>178</v>
      </c>
      <c r="P451" s="81">
        <v>43661.21797453704</v>
      </c>
      <c r="Q451" s="79" t="s">
        <v>923</v>
      </c>
      <c r="R451" s="79"/>
      <c r="S451" s="79"/>
      <c r="T451" s="79" t="s">
        <v>1048</v>
      </c>
      <c r="U451" s="79"/>
      <c r="V451" s="82" t="s">
        <v>1383</v>
      </c>
      <c r="W451" s="81">
        <v>43661.21797453704</v>
      </c>
      <c r="X451" s="85">
        <v>43661</v>
      </c>
      <c r="Y451" s="87" t="s">
        <v>1829</v>
      </c>
      <c r="Z451" s="82" t="s">
        <v>2348</v>
      </c>
      <c r="AA451" s="79"/>
      <c r="AB451" s="79"/>
      <c r="AC451" s="87" t="s">
        <v>2866</v>
      </c>
      <c r="AD451" s="79"/>
      <c r="AE451" s="79" t="b">
        <v>0</v>
      </c>
      <c r="AF451" s="79">
        <v>1</v>
      </c>
      <c r="AG451" s="87" t="s">
        <v>2991</v>
      </c>
      <c r="AH451" s="79" t="b">
        <v>0</v>
      </c>
      <c r="AI451" s="79" t="s">
        <v>3019</v>
      </c>
      <c r="AJ451" s="79"/>
      <c r="AK451" s="87" t="s">
        <v>2991</v>
      </c>
      <c r="AL451" s="79" t="b">
        <v>0</v>
      </c>
      <c r="AM451" s="79">
        <v>0</v>
      </c>
      <c r="AN451" s="87" t="s">
        <v>2991</v>
      </c>
      <c r="AO451" s="79" t="s">
        <v>3036</v>
      </c>
      <c r="AP451" s="79" t="b">
        <v>0</v>
      </c>
      <c r="AQ451" s="87" t="s">
        <v>2866</v>
      </c>
      <c r="AR451" s="79" t="s">
        <v>178</v>
      </c>
      <c r="AS451" s="79">
        <v>0</v>
      </c>
      <c r="AT451" s="79">
        <v>0</v>
      </c>
      <c r="AU451" s="79"/>
      <c r="AV451" s="79"/>
      <c r="AW451" s="79"/>
      <c r="AX451" s="79"/>
      <c r="AY451" s="79"/>
      <c r="AZ451" s="79"/>
      <c r="BA451" s="79"/>
      <c r="BB451" s="79"/>
      <c r="BC451" s="78" t="str">
        <f>REPLACE(INDEX(GroupVertices[Group],MATCH(Edges[[#This Row],[Vertex 1]],GroupVertices[Vertex],0)),1,1,"")</f>
        <v>164</v>
      </c>
      <c r="BD451" s="78" t="str">
        <f>REPLACE(INDEX(GroupVertices[Group],MATCH(Edges[[#This Row],[Vertex 2]],GroupVertices[Vertex],0)),1,1,"")</f>
        <v>164</v>
      </c>
    </row>
    <row r="452" spans="1:56" ht="15">
      <c r="A452" s="64" t="s">
        <v>469</v>
      </c>
      <c r="B452" s="64" t="s">
        <v>469</v>
      </c>
      <c r="C452" s="65"/>
      <c r="D452" s="66"/>
      <c r="E452" s="67"/>
      <c r="F452" s="68"/>
      <c r="G452" s="65"/>
      <c r="H452" s="69"/>
      <c r="I452" s="70"/>
      <c r="J452" s="70"/>
      <c r="K452" s="34" t="s">
        <v>65</v>
      </c>
      <c r="L452" s="77">
        <v>452</v>
      </c>
      <c r="M452" s="77"/>
      <c r="N452" s="72"/>
      <c r="O452" s="79" t="s">
        <v>178</v>
      </c>
      <c r="P452" s="81">
        <v>43652.71865740741</v>
      </c>
      <c r="Q452" s="79" t="s">
        <v>676</v>
      </c>
      <c r="R452" s="79"/>
      <c r="S452" s="79"/>
      <c r="T452" s="79" t="s">
        <v>1048</v>
      </c>
      <c r="U452" s="79"/>
      <c r="V452" s="82" t="s">
        <v>1384</v>
      </c>
      <c r="W452" s="81">
        <v>43652.71865740741</v>
      </c>
      <c r="X452" s="85">
        <v>43652</v>
      </c>
      <c r="Y452" s="87" t="s">
        <v>1830</v>
      </c>
      <c r="Z452" s="82" t="s">
        <v>2349</v>
      </c>
      <c r="AA452" s="79"/>
      <c r="AB452" s="79"/>
      <c r="AC452" s="87" t="s">
        <v>2867</v>
      </c>
      <c r="AD452" s="79"/>
      <c r="AE452" s="79" t="b">
        <v>0</v>
      </c>
      <c r="AF452" s="79">
        <v>23</v>
      </c>
      <c r="AG452" s="87" t="s">
        <v>2991</v>
      </c>
      <c r="AH452" s="79" t="b">
        <v>0</v>
      </c>
      <c r="AI452" s="79" t="s">
        <v>3019</v>
      </c>
      <c r="AJ452" s="79"/>
      <c r="AK452" s="87" t="s">
        <v>2991</v>
      </c>
      <c r="AL452" s="79" t="b">
        <v>0</v>
      </c>
      <c r="AM452" s="79">
        <v>4</v>
      </c>
      <c r="AN452" s="87" t="s">
        <v>2991</v>
      </c>
      <c r="AO452" s="79" t="s">
        <v>3036</v>
      </c>
      <c r="AP452" s="79" t="b">
        <v>0</v>
      </c>
      <c r="AQ452" s="87" t="s">
        <v>2867</v>
      </c>
      <c r="AR452" s="79" t="s">
        <v>562</v>
      </c>
      <c r="AS452" s="79">
        <v>0</v>
      </c>
      <c r="AT452" s="79">
        <v>0</v>
      </c>
      <c r="AU452" s="79"/>
      <c r="AV452" s="79"/>
      <c r="AW452" s="79"/>
      <c r="AX452" s="79"/>
      <c r="AY452" s="79"/>
      <c r="AZ452" s="79"/>
      <c r="BA452" s="79"/>
      <c r="BB452" s="79"/>
      <c r="BC452" s="78" t="str">
        <f>REPLACE(INDEX(GroupVertices[Group],MATCH(Edges[[#This Row],[Vertex 1]],GroupVertices[Vertex],0)),1,1,"")</f>
        <v>5</v>
      </c>
      <c r="BD452" s="78" t="str">
        <f>REPLACE(INDEX(GroupVertices[Group],MATCH(Edges[[#This Row],[Vertex 2]],GroupVertices[Vertex],0)),1,1,"")</f>
        <v>5</v>
      </c>
    </row>
    <row r="453" spans="1:56" ht="15">
      <c r="A453" s="64" t="s">
        <v>470</v>
      </c>
      <c r="B453" s="64" t="s">
        <v>469</v>
      </c>
      <c r="C453" s="65"/>
      <c r="D453" s="66"/>
      <c r="E453" s="67"/>
      <c r="F453" s="68"/>
      <c r="G453" s="65"/>
      <c r="H453" s="69"/>
      <c r="I453" s="70"/>
      <c r="J453" s="70"/>
      <c r="K453" s="34" t="s">
        <v>65</v>
      </c>
      <c r="L453" s="77">
        <v>453</v>
      </c>
      <c r="M453" s="77"/>
      <c r="N453" s="72"/>
      <c r="O453" s="79" t="s">
        <v>562</v>
      </c>
      <c r="P453" s="81">
        <v>43661.22175925926</v>
      </c>
      <c r="Q453" s="79" t="s">
        <v>676</v>
      </c>
      <c r="R453" s="79"/>
      <c r="S453" s="79"/>
      <c r="T453" s="79" t="s">
        <v>1048</v>
      </c>
      <c r="U453" s="79"/>
      <c r="V453" s="82" t="s">
        <v>1385</v>
      </c>
      <c r="W453" s="81">
        <v>43661.22175925926</v>
      </c>
      <c r="X453" s="85">
        <v>43661</v>
      </c>
      <c r="Y453" s="87" t="s">
        <v>1831</v>
      </c>
      <c r="Z453" s="82" t="s">
        <v>2350</v>
      </c>
      <c r="AA453" s="79"/>
      <c r="AB453" s="79"/>
      <c r="AC453" s="87" t="s">
        <v>2868</v>
      </c>
      <c r="AD453" s="79"/>
      <c r="AE453" s="79" t="b">
        <v>0</v>
      </c>
      <c r="AF453" s="79">
        <v>0</v>
      </c>
      <c r="AG453" s="87" t="s">
        <v>2991</v>
      </c>
      <c r="AH453" s="79" t="b">
        <v>0</v>
      </c>
      <c r="AI453" s="79" t="s">
        <v>3019</v>
      </c>
      <c r="AJ453" s="79"/>
      <c r="AK453" s="87" t="s">
        <v>2991</v>
      </c>
      <c r="AL453" s="79" t="b">
        <v>0</v>
      </c>
      <c r="AM453" s="79">
        <v>4</v>
      </c>
      <c r="AN453" s="87" t="s">
        <v>2867</v>
      </c>
      <c r="AO453" s="79" t="s">
        <v>3036</v>
      </c>
      <c r="AP453" s="79" t="b">
        <v>0</v>
      </c>
      <c r="AQ453" s="87" t="s">
        <v>2867</v>
      </c>
      <c r="AR453" s="79" t="s">
        <v>178</v>
      </c>
      <c r="AS453" s="79">
        <v>0</v>
      </c>
      <c r="AT453" s="79">
        <v>0</v>
      </c>
      <c r="AU453" s="79"/>
      <c r="AV453" s="79"/>
      <c r="AW453" s="79"/>
      <c r="AX453" s="79"/>
      <c r="AY453" s="79"/>
      <c r="AZ453" s="79"/>
      <c r="BA453" s="79"/>
      <c r="BB453" s="79"/>
      <c r="BC453" s="78" t="str">
        <f>REPLACE(INDEX(GroupVertices[Group],MATCH(Edges[[#This Row],[Vertex 1]],GroupVertices[Vertex],0)),1,1,"")</f>
        <v>5</v>
      </c>
      <c r="BD453" s="78" t="str">
        <f>REPLACE(INDEX(GroupVertices[Group],MATCH(Edges[[#This Row],[Vertex 2]],GroupVertices[Vertex],0)),1,1,"")</f>
        <v>5</v>
      </c>
    </row>
    <row r="454" spans="1:56" ht="15">
      <c r="A454" s="64" t="s">
        <v>471</v>
      </c>
      <c r="B454" s="64" t="s">
        <v>471</v>
      </c>
      <c r="C454" s="65"/>
      <c r="D454" s="66"/>
      <c r="E454" s="67"/>
      <c r="F454" s="68"/>
      <c r="G454" s="65"/>
      <c r="H454" s="69"/>
      <c r="I454" s="70"/>
      <c r="J454" s="70"/>
      <c r="K454" s="34" t="s">
        <v>65</v>
      </c>
      <c r="L454" s="77">
        <v>454</v>
      </c>
      <c r="M454" s="77"/>
      <c r="N454" s="72"/>
      <c r="O454" s="79" t="s">
        <v>178</v>
      </c>
      <c r="P454" s="81">
        <v>43655.00543981481</v>
      </c>
      <c r="Q454" s="79" t="s">
        <v>651</v>
      </c>
      <c r="R454" s="79"/>
      <c r="S454" s="79"/>
      <c r="T454" s="79" t="s">
        <v>1048</v>
      </c>
      <c r="U454" s="79"/>
      <c r="V454" s="82" t="s">
        <v>1386</v>
      </c>
      <c r="W454" s="81">
        <v>43655.00543981481</v>
      </c>
      <c r="X454" s="85">
        <v>43655</v>
      </c>
      <c r="Y454" s="87" t="s">
        <v>1832</v>
      </c>
      <c r="Z454" s="82" t="s">
        <v>2351</v>
      </c>
      <c r="AA454" s="79"/>
      <c r="AB454" s="79"/>
      <c r="AC454" s="87" t="s">
        <v>2869</v>
      </c>
      <c r="AD454" s="79"/>
      <c r="AE454" s="79" t="b">
        <v>0</v>
      </c>
      <c r="AF454" s="79">
        <v>15</v>
      </c>
      <c r="AG454" s="87" t="s">
        <v>2991</v>
      </c>
      <c r="AH454" s="79" t="b">
        <v>0</v>
      </c>
      <c r="AI454" s="79" t="s">
        <v>3019</v>
      </c>
      <c r="AJ454" s="79"/>
      <c r="AK454" s="87" t="s">
        <v>2991</v>
      </c>
      <c r="AL454" s="79" t="b">
        <v>0</v>
      </c>
      <c r="AM454" s="79">
        <v>9</v>
      </c>
      <c r="AN454" s="87" t="s">
        <v>2991</v>
      </c>
      <c r="AO454" s="79" t="s">
        <v>3036</v>
      </c>
      <c r="AP454" s="79" t="b">
        <v>0</v>
      </c>
      <c r="AQ454" s="87" t="s">
        <v>2869</v>
      </c>
      <c r="AR454" s="79" t="s">
        <v>562</v>
      </c>
      <c r="AS454" s="79">
        <v>0</v>
      </c>
      <c r="AT454" s="79">
        <v>0</v>
      </c>
      <c r="AU454" s="79"/>
      <c r="AV454" s="79"/>
      <c r="AW454" s="79"/>
      <c r="AX454" s="79"/>
      <c r="AY454" s="79"/>
      <c r="AZ454" s="79"/>
      <c r="BA454" s="79"/>
      <c r="BB454" s="79"/>
      <c r="BC454" s="78" t="str">
        <f>REPLACE(INDEX(GroupVertices[Group],MATCH(Edges[[#This Row],[Vertex 1]],GroupVertices[Vertex],0)),1,1,"")</f>
        <v>8</v>
      </c>
      <c r="BD454" s="78" t="str">
        <f>REPLACE(INDEX(GroupVertices[Group],MATCH(Edges[[#This Row],[Vertex 2]],GroupVertices[Vertex],0)),1,1,"")</f>
        <v>8</v>
      </c>
    </row>
    <row r="455" spans="1:56" ht="15">
      <c r="A455" s="64" t="s">
        <v>470</v>
      </c>
      <c r="B455" s="64" t="s">
        <v>471</v>
      </c>
      <c r="C455" s="65"/>
      <c r="D455" s="66"/>
      <c r="E455" s="67"/>
      <c r="F455" s="68"/>
      <c r="G455" s="65"/>
      <c r="H455" s="69"/>
      <c r="I455" s="70"/>
      <c r="J455" s="70"/>
      <c r="K455" s="34" t="s">
        <v>65</v>
      </c>
      <c r="L455" s="77">
        <v>455</v>
      </c>
      <c r="M455" s="77"/>
      <c r="N455" s="72"/>
      <c r="O455" s="79" t="s">
        <v>562</v>
      </c>
      <c r="P455" s="81">
        <v>43661.22190972222</v>
      </c>
      <c r="Q455" s="79" t="s">
        <v>651</v>
      </c>
      <c r="R455" s="79"/>
      <c r="S455" s="79"/>
      <c r="T455" s="79" t="s">
        <v>1048</v>
      </c>
      <c r="U455" s="79"/>
      <c r="V455" s="82" t="s">
        <v>1385</v>
      </c>
      <c r="W455" s="81">
        <v>43661.22190972222</v>
      </c>
      <c r="X455" s="85">
        <v>43661</v>
      </c>
      <c r="Y455" s="87" t="s">
        <v>1833</v>
      </c>
      <c r="Z455" s="82" t="s">
        <v>2352</v>
      </c>
      <c r="AA455" s="79"/>
      <c r="AB455" s="79"/>
      <c r="AC455" s="87" t="s">
        <v>2870</v>
      </c>
      <c r="AD455" s="79"/>
      <c r="AE455" s="79" t="b">
        <v>0</v>
      </c>
      <c r="AF455" s="79">
        <v>0</v>
      </c>
      <c r="AG455" s="87" t="s">
        <v>2991</v>
      </c>
      <c r="AH455" s="79" t="b">
        <v>0</v>
      </c>
      <c r="AI455" s="79" t="s">
        <v>3019</v>
      </c>
      <c r="AJ455" s="79"/>
      <c r="AK455" s="87" t="s">
        <v>2991</v>
      </c>
      <c r="AL455" s="79" t="b">
        <v>0</v>
      </c>
      <c r="AM455" s="79">
        <v>9</v>
      </c>
      <c r="AN455" s="87" t="s">
        <v>2869</v>
      </c>
      <c r="AO455" s="79" t="s">
        <v>3036</v>
      </c>
      <c r="AP455" s="79" t="b">
        <v>0</v>
      </c>
      <c r="AQ455" s="87" t="s">
        <v>2869</v>
      </c>
      <c r="AR455" s="79" t="s">
        <v>178</v>
      </c>
      <c r="AS455" s="79">
        <v>0</v>
      </c>
      <c r="AT455" s="79">
        <v>0</v>
      </c>
      <c r="AU455" s="79"/>
      <c r="AV455" s="79"/>
      <c r="AW455" s="79"/>
      <c r="AX455" s="79"/>
      <c r="AY455" s="79"/>
      <c r="AZ455" s="79"/>
      <c r="BA455" s="79"/>
      <c r="BB455" s="79"/>
      <c r="BC455" s="78" t="str">
        <f>REPLACE(INDEX(GroupVertices[Group],MATCH(Edges[[#This Row],[Vertex 1]],GroupVertices[Vertex],0)),1,1,"")</f>
        <v>5</v>
      </c>
      <c r="BD455" s="78" t="str">
        <f>REPLACE(INDEX(GroupVertices[Group],MATCH(Edges[[#This Row],[Vertex 2]],GroupVertices[Vertex],0)),1,1,"")</f>
        <v>8</v>
      </c>
    </row>
    <row r="456" spans="1:56" ht="15">
      <c r="A456" s="64" t="s">
        <v>448</v>
      </c>
      <c r="B456" s="64" t="s">
        <v>448</v>
      </c>
      <c r="C456" s="65"/>
      <c r="D456" s="66"/>
      <c r="E456" s="67"/>
      <c r="F456" s="68"/>
      <c r="G456" s="65"/>
      <c r="H456" s="69"/>
      <c r="I456" s="70"/>
      <c r="J456" s="70"/>
      <c r="K456" s="34" t="s">
        <v>65</v>
      </c>
      <c r="L456" s="77">
        <v>456</v>
      </c>
      <c r="M456" s="77"/>
      <c r="N456" s="72"/>
      <c r="O456" s="79" t="s">
        <v>178</v>
      </c>
      <c r="P456" s="81">
        <v>43658.215902777774</v>
      </c>
      <c r="Q456" s="79" t="s">
        <v>924</v>
      </c>
      <c r="R456" s="79"/>
      <c r="S456" s="79"/>
      <c r="T456" s="79" t="s">
        <v>1048</v>
      </c>
      <c r="U456" s="79"/>
      <c r="V456" s="82" t="s">
        <v>1367</v>
      </c>
      <c r="W456" s="81">
        <v>43658.215902777774</v>
      </c>
      <c r="X456" s="85">
        <v>43658</v>
      </c>
      <c r="Y456" s="87" t="s">
        <v>1834</v>
      </c>
      <c r="Z456" s="82" t="s">
        <v>2353</v>
      </c>
      <c r="AA456" s="79"/>
      <c r="AB456" s="79"/>
      <c r="AC456" s="87" t="s">
        <v>2871</v>
      </c>
      <c r="AD456" s="79"/>
      <c r="AE456" s="79" t="b">
        <v>0</v>
      </c>
      <c r="AF456" s="79">
        <v>0</v>
      </c>
      <c r="AG456" s="87" t="s">
        <v>2991</v>
      </c>
      <c r="AH456" s="79" t="b">
        <v>0</v>
      </c>
      <c r="AI456" s="79" t="s">
        <v>3019</v>
      </c>
      <c r="AJ456" s="79"/>
      <c r="AK456" s="87" t="s">
        <v>2991</v>
      </c>
      <c r="AL456" s="79" t="b">
        <v>0</v>
      </c>
      <c r="AM456" s="79">
        <v>0</v>
      </c>
      <c r="AN456" s="87" t="s">
        <v>2991</v>
      </c>
      <c r="AO456" s="79" t="s">
        <v>3036</v>
      </c>
      <c r="AP456" s="79" t="b">
        <v>0</v>
      </c>
      <c r="AQ456" s="87" t="s">
        <v>2871</v>
      </c>
      <c r="AR456" s="79" t="s">
        <v>178</v>
      </c>
      <c r="AS456" s="79">
        <v>0</v>
      </c>
      <c r="AT456" s="79">
        <v>0</v>
      </c>
      <c r="AU456" s="79"/>
      <c r="AV456" s="79"/>
      <c r="AW456" s="79"/>
      <c r="AX456" s="79"/>
      <c r="AY456" s="79"/>
      <c r="AZ456" s="79"/>
      <c r="BA456" s="79"/>
      <c r="BB456" s="79"/>
      <c r="BC456" s="78" t="str">
        <f>REPLACE(INDEX(GroupVertices[Group],MATCH(Edges[[#This Row],[Vertex 1]],GroupVertices[Vertex],0)),1,1,"")</f>
        <v>5</v>
      </c>
      <c r="BD456" s="78" t="str">
        <f>REPLACE(INDEX(GroupVertices[Group],MATCH(Edges[[#This Row],[Vertex 2]],GroupVertices[Vertex],0)),1,1,"")</f>
        <v>5</v>
      </c>
    </row>
    <row r="457" spans="1:56" ht="15">
      <c r="A457" s="64" t="s">
        <v>448</v>
      </c>
      <c r="B457" s="64" t="s">
        <v>448</v>
      </c>
      <c r="C457" s="65"/>
      <c r="D457" s="66"/>
      <c r="E457" s="67"/>
      <c r="F457" s="68"/>
      <c r="G457" s="65"/>
      <c r="H457" s="69"/>
      <c r="I457" s="70"/>
      <c r="J457" s="70"/>
      <c r="K457" s="34" t="s">
        <v>65</v>
      </c>
      <c r="L457" s="77">
        <v>457</v>
      </c>
      <c r="M457" s="77"/>
      <c r="N457" s="72"/>
      <c r="O457" s="79" t="s">
        <v>178</v>
      </c>
      <c r="P457" s="81">
        <v>43658.26773148148</v>
      </c>
      <c r="Q457" s="79" t="s">
        <v>925</v>
      </c>
      <c r="R457" s="79"/>
      <c r="S457" s="79"/>
      <c r="T457" s="79" t="s">
        <v>1048</v>
      </c>
      <c r="U457" s="79"/>
      <c r="V457" s="82" t="s">
        <v>1367</v>
      </c>
      <c r="W457" s="81">
        <v>43658.26773148148</v>
      </c>
      <c r="X457" s="85">
        <v>43658</v>
      </c>
      <c r="Y457" s="87" t="s">
        <v>1835</v>
      </c>
      <c r="Z457" s="82" t="s">
        <v>2354</v>
      </c>
      <c r="AA457" s="79"/>
      <c r="AB457" s="79"/>
      <c r="AC457" s="87" t="s">
        <v>2872</v>
      </c>
      <c r="AD457" s="79"/>
      <c r="AE457" s="79" t="b">
        <v>0</v>
      </c>
      <c r="AF457" s="79">
        <v>0</v>
      </c>
      <c r="AG457" s="87" t="s">
        <v>2991</v>
      </c>
      <c r="AH457" s="79" t="b">
        <v>0</v>
      </c>
      <c r="AI457" s="79" t="s">
        <v>3019</v>
      </c>
      <c r="AJ457" s="79"/>
      <c r="AK457" s="87" t="s">
        <v>2991</v>
      </c>
      <c r="AL457" s="79" t="b">
        <v>0</v>
      </c>
      <c r="AM457" s="79">
        <v>0</v>
      </c>
      <c r="AN457" s="87" t="s">
        <v>2991</v>
      </c>
      <c r="AO457" s="79" t="s">
        <v>3036</v>
      </c>
      <c r="AP457" s="79" t="b">
        <v>0</v>
      </c>
      <c r="AQ457" s="87" t="s">
        <v>2872</v>
      </c>
      <c r="AR457" s="79" t="s">
        <v>178</v>
      </c>
      <c r="AS457" s="79">
        <v>0</v>
      </c>
      <c r="AT457" s="79">
        <v>0</v>
      </c>
      <c r="AU457" s="79"/>
      <c r="AV457" s="79"/>
      <c r="AW457" s="79"/>
      <c r="AX457" s="79"/>
      <c r="AY457" s="79"/>
      <c r="AZ457" s="79"/>
      <c r="BA457" s="79"/>
      <c r="BB457" s="79"/>
      <c r="BC457" s="78" t="str">
        <f>REPLACE(INDEX(GroupVertices[Group],MATCH(Edges[[#This Row],[Vertex 1]],GroupVertices[Vertex],0)),1,1,"")</f>
        <v>5</v>
      </c>
      <c r="BD457" s="78" t="str">
        <f>REPLACE(INDEX(GroupVertices[Group],MATCH(Edges[[#This Row],[Vertex 2]],GroupVertices[Vertex],0)),1,1,"")</f>
        <v>5</v>
      </c>
    </row>
    <row r="458" spans="1:56" ht="15">
      <c r="A458" s="64" t="s">
        <v>448</v>
      </c>
      <c r="B458" s="64" t="s">
        <v>448</v>
      </c>
      <c r="C458" s="65"/>
      <c r="D458" s="66"/>
      <c r="E458" s="67"/>
      <c r="F458" s="68"/>
      <c r="G458" s="65"/>
      <c r="H458" s="69"/>
      <c r="I458" s="70"/>
      <c r="J458" s="70"/>
      <c r="K458" s="34" t="s">
        <v>65</v>
      </c>
      <c r="L458" s="77">
        <v>458</v>
      </c>
      <c r="M458" s="77"/>
      <c r="N458" s="72"/>
      <c r="O458" s="79" t="s">
        <v>178</v>
      </c>
      <c r="P458" s="81">
        <v>43658.26813657407</v>
      </c>
      <c r="Q458" s="79" t="s">
        <v>926</v>
      </c>
      <c r="R458" s="79"/>
      <c r="S458" s="79"/>
      <c r="T458" s="79" t="s">
        <v>1048</v>
      </c>
      <c r="U458" s="79"/>
      <c r="V458" s="82" t="s">
        <v>1367</v>
      </c>
      <c r="W458" s="81">
        <v>43658.26813657407</v>
      </c>
      <c r="X458" s="85">
        <v>43658</v>
      </c>
      <c r="Y458" s="87" t="s">
        <v>1836</v>
      </c>
      <c r="Z458" s="82" t="s">
        <v>2355</v>
      </c>
      <c r="AA458" s="79"/>
      <c r="AB458" s="79"/>
      <c r="AC458" s="87" t="s">
        <v>2873</v>
      </c>
      <c r="AD458" s="79"/>
      <c r="AE458" s="79" t="b">
        <v>0</v>
      </c>
      <c r="AF458" s="79">
        <v>0</v>
      </c>
      <c r="AG458" s="87" t="s">
        <v>2991</v>
      </c>
      <c r="AH458" s="79" t="b">
        <v>0</v>
      </c>
      <c r="AI458" s="79" t="s">
        <v>3019</v>
      </c>
      <c r="AJ458" s="79"/>
      <c r="AK458" s="87" t="s">
        <v>2991</v>
      </c>
      <c r="AL458" s="79" t="b">
        <v>0</v>
      </c>
      <c r="AM458" s="79">
        <v>0</v>
      </c>
      <c r="AN458" s="87" t="s">
        <v>2991</v>
      </c>
      <c r="AO458" s="79" t="s">
        <v>3036</v>
      </c>
      <c r="AP458" s="79" t="b">
        <v>0</v>
      </c>
      <c r="AQ458" s="87" t="s">
        <v>2873</v>
      </c>
      <c r="AR458" s="79" t="s">
        <v>178</v>
      </c>
      <c r="AS458" s="79">
        <v>0</v>
      </c>
      <c r="AT458" s="79">
        <v>0</v>
      </c>
      <c r="AU458" s="79"/>
      <c r="AV458" s="79"/>
      <c r="AW458" s="79"/>
      <c r="AX458" s="79"/>
      <c r="AY458" s="79"/>
      <c r="AZ458" s="79"/>
      <c r="BA458" s="79"/>
      <c r="BB458" s="79"/>
      <c r="BC458" s="78" t="str">
        <f>REPLACE(INDEX(GroupVertices[Group],MATCH(Edges[[#This Row],[Vertex 1]],GroupVertices[Vertex],0)),1,1,"")</f>
        <v>5</v>
      </c>
      <c r="BD458" s="78" t="str">
        <f>REPLACE(INDEX(GroupVertices[Group],MATCH(Edges[[#This Row],[Vertex 2]],GroupVertices[Vertex],0)),1,1,"")</f>
        <v>5</v>
      </c>
    </row>
    <row r="459" spans="1:56" ht="15">
      <c r="A459" s="64" t="s">
        <v>448</v>
      </c>
      <c r="B459" s="64" t="s">
        <v>448</v>
      </c>
      <c r="C459" s="65"/>
      <c r="D459" s="66"/>
      <c r="E459" s="67"/>
      <c r="F459" s="68"/>
      <c r="G459" s="65"/>
      <c r="H459" s="69"/>
      <c r="I459" s="70"/>
      <c r="J459" s="70"/>
      <c r="K459" s="34" t="s">
        <v>65</v>
      </c>
      <c r="L459" s="77">
        <v>459</v>
      </c>
      <c r="M459" s="77"/>
      <c r="N459" s="72"/>
      <c r="O459" s="79" t="s">
        <v>178</v>
      </c>
      <c r="P459" s="81">
        <v>43658.2828125</v>
      </c>
      <c r="Q459" s="79" t="s">
        <v>927</v>
      </c>
      <c r="R459" s="79"/>
      <c r="S459" s="79"/>
      <c r="T459" s="79" t="s">
        <v>1048</v>
      </c>
      <c r="U459" s="79"/>
      <c r="V459" s="82" t="s">
        <v>1367</v>
      </c>
      <c r="W459" s="81">
        <v>43658.2828125</v>
      </c>
      <c r="X459" s="85">
        <v>43658</v>
      </c>
      <c r="Y459" s="87" t="s">
        <v>1837</v>
      </c>
      <c r="Z459" s="82" t="s">
        <v>2356</v>
      </c>
      <c r="AA459" s="79"/>
      <c r="AB459" s="79"/>
      <c r="AC459" s="87" t="s">
        <v>2874</v>
      </c>
      <c r="AD459" s="79"/>
      <c r="AE459" s="79" t="b">
        <v>0</v>
      </c>
      <c r="AF459" s="79">
        <v>0</v>
      </c>
      <c r="AG459" s="87" t="s">
        <v>2991</v>
      </c>
      <c r="AH459" s="79" t="b">
        <v>0</v>
      </c>
      <c r="AI459" s="79" t="s">
        <v>3019</v>
      </c>
      <c r="AJ459" s="79"/>
      <c r="AK459" s="87" t="s">
        <v>2991</v>
      </c>
      <c r="AL459" s="79" t="b">
        <v>0</v>
      </c>
      <c r="AM459" s="79">
        <v>0</v>
      </c>
      <c r="AN459" s="87" t="s">
        <v>2991</v>
      </c>
      <c r="AO459" s="79" t="s">
        <v>3036</v>
      </c>
      <c r="AP459" s="79" t="b">
        <v>0</v>
      </c>
      <c r="AQ459" s="87" t="s">
        <v>2874</v>
      </c>
      <c r="AR459" s="79" t="s">
        <v>178</v>
      </c>
      <c r="AS459" s="79">
        <v>0</v>
      </c>
      <c r="AT459" s="79">
        <v>0</v>
      </c>
      <c r="AU459" s="79"/>
      <c r="AV459" s="79"/>
      <c r="AW459" s="79"/>
      <c r="AX459" s="79"/>
      <c r="AY459" s="79"/>
      <c r="AZ459" s="79"/>
      <c r="BA459" s="79"/>
      <c r="BB459" s="79"/>
      <c r="BC459" s="78" t="str">
        <f>REPLACE(INDEX(GroupVertices[Group],MATCH(Edges[[#This Row],[Vertex 1]],GroupVertices[Vertex],0)),1,1,"")</f>
        <v>5</v>
      </c>
      <c r="BD459" s="78" t="str">
        <f>REPLACE(INDEX(GroupVertices[Group],MATCH(Edges[[#This Row],[Vertex 2]],GroupVertices[Vertex],0)),1,1,"")</f>
        <v>5</v>
      </c>
    </row>
    <row r="460" spans="1:56" ht="15">
      <c r="A460" s="64" t="s">
        <v>448</v>
      </c>
      <c r="B460" s="64" t="s">
        <v>448</v>
      </c>
      <c r="C460" s="65"/>
      <c r="D460" s="66"/>
      <c r="E460" s="67"/>
      <c r="F460" s="68"/>
      <c r="G460" s="65"/>
      <c r="H460" s="69"/>
      <c r="I460" s="70"/>
      <c r="J460" s="70"/>
      <c r="K460" s="34" t="s">
        <v>65</v>
      </c>
      <c r="L460" s="77">
        <v>460</v>
      </c>
      <c r="M460" s="77"/>
      <c r="N460" s="72"/>
      <c r="O460" s="79" t="s">
        <v>178</v>
      </c>
      <c r="P460" s="81">
        <v>43658.28778935185</v>
      </c>
      <c r="Q460" s="79" t="s">
        <v>928</v>
      </c>
      <c r="R460" s="79"/>
      <c r="S460" s="79"/>
      <c r="T460" s="79" t="s">
        <v>1048</v>
      </c>
      <c r="U460" s="79"/>
      <c r="V460" s="82" t="s">
        <v>1367</v>
      </c>
      <c r="W460" s="81">
        <v>43658.28778935185</v>
      </c>
      <c r="X460" s="85">
        <v>43658</v>
      </c>
      <c r="Y460" s="87" t="s">
        <v>1838</v>
      </c>
      <c r="Z460" s="82" t="s">
        <v>2357</v>
      </c>
      <c r="AA460" s="79"/>
      <c r="AB460" s="79"/>
      <c r="AC460" s="87" t="s">
        <v>2875</v>
      </c>
      <c r="AD460" s="79"/>
      <c r="AE460" s="79" t="b">
        <v>0</v>
      </c>
      <c r="AF460" s="79">
        <v>0</v>
      </c>
      <c r="AG460" s="87" t="s">
        <v>2991</v>
      </c>
      <c r="AH460" s="79" t="b">
        <v>0</v>
      </c>
      <c r="AI460" s="79" t="s">
        <v>3019</v>
      </c>
      <c r="AJ460" s="79"/>
      <c r="AK460" s="87" t="s">
        <v>2991</v>
      </c>
      <c r="AL460" s="79" t="b">
        <v>0</v>
      </c>
      <c r="AM460" s="79">
        <v>0</v>
      </c>
      <c r="AN460" s="87" t="s">
        <v>2991</v>
      </c>
      <c r="AO460" s="79" t="s">
        <v>3036</v>
      </c>
      <c r="AP460" s="79" t="b">
        <v>0</v>
      </c>
      <c r="AQ460" s="87" t="s">
        <v>2875</v>
      </c>
      <c r="AR460" s="79" t="s">
        <v>178</v>
      </c>
      <c r="AS460" s="79">
        <v>0</v>
      </c>
      <c r="AT460" s="79">
        <v>0</v>
      </c>
      <c r="AU460" s="79"/>
      <c r="AV460" s="79"/>
      <c r="AW460" s="79"/>
      <c r="AX460" s="79"/>
      <c r="AY460" s="79"/>
      <c r="AZ460" s="79"/>
      <c r="BA460" s="79"/>
      <c r="BB460" s="79"/>
      <c r="BC460" s="78" t="str">
        <f>REPLACE(INDEX(GroupVertices[Group],MATCH(Edges[[#This Row],[Vertex 1]],GroupVertices[Vertex],0)),1,1,"")</f>
        <v>5</v>
      </c>
      <c r="BD460" s="78" t="str">
        <f>REPLACE(INDEX(GroupVertices[Group],MATCH(Edges[[#This Row],[Vertex 2]],GroupVertices[Vertex],0)),1,1,"")</f>
        <v>5</v>
      </c>
    </row>
    <row r="461" spans="1:56" ht="15">
      <c r="A461" s="64" t="s">
        <v>448</v>
      </c>
      <c r="B461" s="64" t="s">
        <v>448</v>
      </c>
      <c r="C461" s="65"/>
      <c r="D461" s="66"/>
      <c r="E461" s="67"/>
      <c r="F461" s="68"/>
      <c r="G461" s="65"/>
      <c r="H461" s="69"/>
      <c r="I461" s="70"/>
      <c r="J461" s="70"/>
      <c r="K461" s="34" t="s">
        <v>65</v>
      </c>
      <c r="L461" s="77">
        <v>461</v>
      </c>
      <c r="M461" s="77"/>
      <c r="N461" s="72"/>
      <c r="O461" s="79" t="s">
        <v>178</v>
      </c>
      <c r="P461" s="81">
        <v>43658.29324074074</v>
      </c>
      <c r="Q461" s="79" t="s">
        <v>590</v>
      </c>
      <c r="R461" s="79"/>
      <c r="S461" s="79"/>
      <c r="T461" s="79" t="s">
        <v>1048</v>
      </c>
      <c r="U461" s="82" t="s">
        <v>1157</v>
      </c>
      <c r="V461" s="82" t="s">
        <v>1157</v>
      </c>
      <c r="W461" s="81">
        <v>43658.29324074074</v>
      </c>
      <c r="X461" s="85">
        <v>43658</v>
      </c>
      <c r="Y461" s="87" t="s">
        <v>1839</v>
      </c>
      <c r="Z461" s="82" t="s">
        <v>1026</v>
      </c>
      <c r="AA461" s="79"/>
      <c r="AB461" s="79"/>
      <c r="AC461" s="87" t="s">
        <v>2876</v>
      </c>
      <c r="AD461" s="79"/>
      <c r="AE461" s="79" t="b">
        <v>0</v>
      </c>
      <c r="AF461" s="79">
        <v>11</v>
      </c>
      <c r="AG461" s="87" t="s">
        <v>2991</v>
      </c>
      <c r="AH461" s="79" t="b">
        <v>0</v>
      </c>
      <c r="AI461" s="79" t="s">
        <v>3019</v>
      </c>
      <c r="AJ461" s="79"/>
      <c r="AK461" s="87" t="s">
        <v>2991</v>
      </c>
      <c r="AL461" s="79" t="b">
        <v>0</v>
      </c>
      <c r="AM461" s="79">
        <v>3</v>
      </c>
      <c r="AN461" s="87" t="s">
        <v>2991</v>
      </c>
      <c r="AO461" s="79" t="s">
        <v>3036</v>
      </c>
      <c r="AP461" s="79" t="b">
        <v>0</v>
      </c>
      <c r="AQ461" s="87" t="s">
        <v>2876</v>
      </c>
      <c r="AR461" s="79" t="s">
        <v>178</v>
      </c>
      <c r="AS461" s="79">
        <v>0</v>
      </c>
      <c r="AT461" s="79">
        <v>0</v>
      </c>
      <c r="AU461" s="79"/>
      <c r="AV461" s="79"/>
      <c r="AW461" s="79"/>
      <c r="AX461" s="79"/>
      <c r="AY461" s="79"/>
      <c r="AZ461" s="79"/>
      <c r="BA461" s="79"/>
      <c r="BB461" s="79"/>
      <c r="BC461" s="78" t="str">
        <f>REPLACE(INDEX(GroupVertices[Group],MATCH(Edges[[#This Row],[Vertex 1]],GroupVertices[Vertex],0)),1,1,"")</f>
        <v>5</v>
      </c>
      <c r="BD461" s="78" t="str">
        <f>REPLACE(INDEX(GroupVertices[Group],MATCH(Edges[[#This Row],[Vertex 2]],GroupVertices[Vertex],0)),1,1,"")</f>
        <v>5</v>
      </c>
    </row>
    <row r="462" spans="1:56" ht="15">
      <c r="A462" s="64" t="s">
        <v>448</v>
      </c>
      <c r="B462" s="64" t="s">
        <v>448</v>
      </c>
      <c r="C462" s="65"/>
      <c r="D462" s="66"/>
      <c r="E462" s="67"/>
      <c r="F462" s="68"/>
      <c r="G462" s="65"/>
      <c r="H462" s="69"/>
      <c r="I462" s="70"/>
      <c r="J462" s="70"/>
      <c r="K462" s="34" t="s">
        <v>65</v>
      </c>
      <c r="L462" s="77">
        <v>462</v>
      </c>
      <c r="M462" s="77"/>
      <c r="N462" s="72"/>
      <c r="O462" s="79" t="s">
        <v>178</v>
      </c>
      <c r="P462" s="81">
        <v>43658.29472222222</v>
      </c>
      <c r="Q462" s="79" t="s">
        <v>929</v>
      </c>
      <c r="R462" s="79"/>
      <c r="S462" s="79"/>
      <c r="T462" s="79" t="s">
        <v>1048</v>
      </c>
      <c r="U462" s="79"/>
      <c r="V462" s="82" t="s">
        <v>1367</v>
      </c>
      <c r="W462" s="81">
        <v>43658.29472222222</v>
      </c>
      <c r="X462" s="85">
        <v>43658</v>
      </c>
      <c r="Y462" s="87" t="s">
        <v>1840</v>
      </c>
      <c r="Z462" s="82" t="s">
        <v>2358</v>
      </c>
      <c r="AA462" s="79"/>
      <c r="AB462" s="79"/>
      <c r="AC462" s="87" t="s">
        <v>2877</v>
      </c>
      <c r="AD462" s="79"/>
      <c r="AE462" s="79" t="b">
        <v>0</v>
      </c>
      <c r="AF462" s="79">
        <v>4</v>
      </c>
      <c r="AG462" s="87" t="s">
        <v>2991</v>
      </c>
      <c r="AH462" s="79" t="b">
        <v>0</v>
      </c>
      <c r="AI462" s="79" t="s">
        <v>3019</v>
      </c>
      <c r="AJ462" s="79"/>
      <c r="AK462" s="87" t="s">
        <v>2991</v>
      </c>
      <c r="AL462" s="79" t="b">
        <v>0</v>
      </c>
      <c r="AM462" s="79">
        <v>0</v>
      </c>
      <c r="AN462" s="87" t="s">
        <v>2991</v>
      </c>
      <c r="AO462" s="79" t="s">
        <v>3036</v>
      </c>
      <c r="AP462" s="79" t="b">
        <v>0</v>
      </c>
      <c r="AQ462" s="87" t="s">
        <v>2877</v>
      </c>
      <c r="AR462" s="79" t="s">
        <v>178</v>
      </c>
      <c r="AS462" s="79">
        <v>0</v>
      </c>
      <c r="AT462" s="79">
        <v>0</v>
      </c>
      <c r="AU462" s="79"/>
      <c r="AV462" s="79"/>
      <c r="AW462" s="79"/>
      <c r="AX462" s="79"/>
      <c r="AY462" s="79"/>
      <c r="AZ462" s="79"/>
      <c r="BA462" s="79"/>
      <c r="BB462" s="79"/>
      <c r="BC462" s="78" t="str">
        <f>REPLACE(INDEX(GroupVertices[Group],MATCH(Edges[[#This Row],[Vertex 1]],GroupVertices[Vertex],0)),1,1,"")</f>
        <v>5</v>
      </c>
      <c r="BD462" s="78" t="str">
        <f>REPLACE(INDEX(GroupVertices[Group],MATCH(Edges[[#This Row],[Vertex 2]],GroupVertices[Vertex],0)),1,1,"")</f>
        <v>5</v>
      </c>
    </row>
    <row r="463" spans="1:56" ht="15">
      <c r="A463" s="64" t="s">
        <v>448</v>
      </c>
      <c r="B463" s="64" t="s">
        <v>448</v>
      </c>
      <c r="C463" s="65"/>
      <c r="D463" s="66"/>
      <c r="E463" s="67"/>
      <c r="F463" s="68"/>
      <c r="G463" s="65"/>
      <c r="H463" s="69"/>
      <c r="I463" s="70"/>
      <c r="J463" s="70"/>
      <c r="K463" s="34" t="s">
        <v>65</v>
      </c>
      <c r="L463" s="77">
        <v>463</v>
      </c>
      <c r="M463" s="77"/>
      <c r="N463" s="72"/>
      <c r="O463" s="79" t="s">
        <v>178</v>
      </c>
      <c r="P463" s="81">
        <v>43658.29540509259</v>
      </c>
      <c r="Q463" s="79" t="s">
        <v>930</v>
      </c>
      <c r="R463" s="79"/>
      <c r="S463" s="79"/>
      <c r="T463" s="79" t="s">
        <v>1048</v>
      </c>
      <c r="U463" s="79"/>
      <c r="V463" s="82" t="s">
        <v>1367</v>
      </c>
      <c r="W463" s="81">
        <v>43658.29540509259</v>
      </c>
      <c r="X463" s="85">
        <v>43658</v>
      </c>
      <c r="Y463" s="87" t="s">
        <v>1841</v>
      </c>
      <c r="Z463" s="82" t="s">
        <v>2359</v>
      </c>
      <c r="AA463" s="79"/>
      <c r="AB463" s="79"/>
      <c r="AC463" s="87" t="s">
        <v>2878</v>
      </c>
      <c r="AD463" s="79"/>
      <c r="AE463" s="79" t="b">
        <v>0</v>
      </c>
      <c r="AF463" s="79">
        <v>0</v>
      </c>
      <c r="AG463" s="87" t="s">
        <v>2991</v>
      </c>
      <c r="AH463" s="79" t="b">
        <v>0</v>
      </c>
      <c r="AI463" s="79" t="s">
        <v>3019</v>
      </c>
      <c r="AJ463" s="79"/>
      <c r="AK463" s="87" t="s">
        <v>2991</v>
      </c>
      <c r="AL463" s="79" t="b">
        <v>0</v>
      </c>
      <c r="AM463" s="79">
        <v>0</v>
      </c>
      <c r="AN463" s="87" t="s">
        <v>2991</v>
      </c>
      <c r="AO463" s="79" t="s">
        <v>3036</v>
      </c>
      <c r="AP463" s="79" t="b">
        <v>0</v>
      </c>
      <c r="AQ463" s="87" t="s">
        <v>2878</v>
      </c>
      <c r="AR463" s="79" t="s">
        <v>178</v>
      </c>
      <c r="AS463" s="79">
        <v>0</v>
      </c>
      <c r="AT463" s="79">
        <v>0</v>
      </c>
      <c r="AU463" s="79"/>
      <c r="AV463" s="79"/>
      <c r="AW463" s="79"/>
      <c r="AX463" s="79"/>
      <c r="AY463" s="79"/>
      <c r="AZ463" s="79"/>
      <c r="BA463" s="79"/>
      <c r="BB463" s="79"/>
      <c r="BC463" s="78" t="str">
        <f>REPLACE(INDEX(GroupVertices[Group],MATCH(Edges[[#This Row],[Vertex 1]],GroupVertices[Vertex],0)),1,1,"")</f>
        <v>5</v>
      </c>
      <c r="BD463" s="78" t="str">
        <f>REPLACE(INDEX(GroupVertices[Group],MATCH(Edges[[#This Row],[Vertex 2]],GroupVertices[Vertex],0)),1,1,"")</f>
        <v>5</v>
      </c>
    </row>
    <row r="464" spans="1:56" ht="15">
      <c r="A464" s="64" t="s">
        <v>448</v>
      </c>
      <c r="B464" s="64" t="s">
        <v>519</v>
      </c>
      <c r="C464" s="65"/>
      <c r="D464" s="66"/>
      <c r="E464" s="67"/>
      <c r="F464" s="68"/>
      <c r="G464" s="65"/>
      <c r="H464" s="69"/>
      <c r="I464" s="70"/>
      <c r="J464" s="70"/>
      <c r="K464" s="34" t="s">
        <v>65</v>
      </c>
      <c r="L464" s="77">
        <v>464</v>
      </c>
      <c r="M464" s="77"/>
      <c r="N464" s="72"/>
      <c r="O464" s="79" t="s">
        <v>560</v>
      </c>
      <c r="P464" s="81">
        <v>43658.29849537037</v>
      </c>
      <c r="Q464" s="79" t="s">
        <v>902</v>
      </c>
      <c r="R464" s="82" t="s">
        <v>1026</v>
      </c>
      <c r="S464" s="79" t="s">
        <v>1037</v>
      </c>
      <c r="T464" s="79" t="s">
        <v>1048</v>
      </c>
      <c r="U464" s="79"/>
      <c r="V464" s="82" t="s">
        <v>1367</v>
      </c>
      <c r="W464" s="81">
        <v>43658.29849537037</v>
      </c>
      <c r="X464" s="85">
        <v>43658</v>
      </c>
      <c r="Y464" s="87" t="s">
        <v>1802</v>
      </c>
      <c r="Z464" s="82" t="s">
        <v>2321</v>
      </c>
      <c r="AA464" s="79"/>
      <c r="AB464" s="79"/>
      <c r="AC464" s="87" t="s">
        <v>2839</v>
      </c>
      <c r="AD464" s="79"/>
      <c r="AE464" s="79" t="b">
        <v>0</v>
      </c>
      <c r="AF464" s="79">
        <v>1</v>
      </c>
      <c r="AG464" s="87" t="s">
        <v>3011</v>
      </c>
      <c r="AH464" s="79" t="b">
        <v>1</v>
      </c>
      <c r="AI464" s="79" t="s">
        <v>3019</v>
      </c>
      <c r="AJ464" s="79"/>
      <c r="AK464" s="87" t="s">
        <v>2876</v>
      </c>
      <c r="AL464" s="79" t="b">
        <v>0</v>
      </c>
      <c r="AM464" s="79">
        <v>0</v>
      </c>
      <c r="AN464" s="87" t="s">
        <v>2991</v>
      </c>
      <c r="AO464" s="79" t="s">
        <v>3036</v>
      </c>
      <c r="AP464" s="79" t="b">
        <v>0</v>
      </c>
      <c r="AQ464" s="87" t="s">
        <v>2839</v>
      </c>
      <c r="AR464" s="79" t="s">
        <v>178</v>
      </c>
      <c r="AS464" s="79">
        <v>0</v>
      </c>
      <c r="AT464" s="79">
        <v>0</v>
      </c>
      <c r="AU464" s="79"/>
      <c r="AV464" s="79"/>
      <c r="AW464" s="79"/>
      <c r="AX464" s="79"/>
      <c r="AY464" s="79"/>
      <c r="AZ464" s="79"/>
      <c r="BA464" s="79"/>
      <c r="BB464" s="79"/>
      <c r="BC464" s="78" t="str">
        <f>REPLACE(INDEX(GroupVertices[Group],MATCH(Edges[[#This Row],[Vertex 1]],GroupVertices[Vertex],0)),1,1,"")</f>
        <v>5</v>
      </c>
      <c r="BD464" s="78" t="str">
        <f>REPLACE(INDEX(GroupVertices[Group],MATCH(Edges[[#This Row],[Vertex 2]],GroupVertices[Vertex],0)),1,1,"")</f>
        <v>2</v>
      </c>
    </row>
    <row r="465" spans="1:56" ht="15">
      <c r="A465" s="64" t="s">
        <v>448</v>
      </c>
      <c r="B465" s="64" t="s">
        <v>448</v>
      </c>
      <c r="C465" s="65"/>
      <c r="D465" s="66"/>
      <c r="E465" s="67"/>
      <c r="F465" s="68"/>
      <c r="G465" s="65"/>
      <c r="H465" s="69"/>
      <c r="I465" s="70"/>
      <c r="J465" s="70"/>
      <c r="K465" s="34" t="s">
        <v>65</v>
      </c>
      <c r="L465" s="77">
        <v>465</v>
      </c>
      <c r="M465" s="77"/>
      <c r="N465" s="72"/>
      <c r="O465" s="79" t="s">
        <v>178</v>
      </c>
      <c r="P465" s="81">
        <v>43658.30153935185</v>
      </c>
      <c r="Q465" s="79" t="s">
        <v>931</v>
      </c>
      <c r="R465" s="79"/>
      <c r="S465" s="79"/>
      <c r="T465" s="79" t="s">
        <v>1048</v>
      </c>
      <c r="U465" s="79"/>
      <c r="V465" s="82" t="s">
        <v>1367</v>
      </c>
      <c r="W465" s="81">
        <v>43658.30153935185</v>
      </c>
      <c r="X465" s="85">
        <v>43658</v>
      </c>
      <c r="Y465" s="87" t="s">
        <v>1842</v>
      </c>
      <c r="Z465" s="82" t="s">
        <v>2360</v>
      </c>
      <c r="AA465" s="79"/>
      <c r="AB465" s="79"/>
      <c r="AC465" s="87" t="s">
        <v>2879</v>
      </c>
      <c r="AD465" s="79"/>
      <c r="AE465" s="79" t="b">
        <v>0</v>
      </c>
      <c r="AF465" s="79">
        <v>0</v>
      </c>
      <c r="AG465" s="87" t="s">
        <v>2991</v>
      </c>
      <c r="AH465" s="79" t="b">
        <v>0</v>
      </c>
      <c r="AI465" s="79" t="s">
        <v>3019</v>
      </c>
      <c r="AJ465" s="79"/>
      <c r="AK465" s="87" t="s">
        <v>2991</v>
      </c>
      <c r="AL465" s="79" t="b">
        <v>0</v>
      </c>
      <c r="AM465" s="79">
        <v>0</v>
      </c>
      <c r="AN465" s="87" t="s">
        <v>2991</v>
      </c>
      <c r="AO465" s="79" t="s">
        <v>3036</v>
      </c>
      <c r="AP465" s="79" t="b">
        <v>0</v>
      </c>
      <c r="AQ465" s="87" t="s">
        <v>2879</v>
      </c>
      <c r="AR465" s="79" t="s">
        <v>178</v>
      </c>
      <c r="AS465" s="79">
        <v>0</v>
      </c>
      <c r="AT465" s="79">
        <v>0</v>
      </c>
      <c r="AU465" s="79"/>
      <c r="AV465" s="79"/>
      <c r="AW465" s="79"/>
      <c r="AX465" s="79"/>
      <c r="AY465" s="79"/>
      <c r="AZ465" s="79"/>
      <c r="BA465" s="79"/>
      <c r="BB465" s="79"/>
      <c r="BC465" s="78" t="str">
        <f>REPLACE(INDEX(GroupVertices[Group],MATCH(Edges[[#This Row],[Vertex 1]],GroupVertices[Vertex],0)),1,1,"")</f>
        <v>5</v>
      </c>
      <c r="BD465" s="78" t="str">
        <f>REPLACE(INDEX(GroupVertices[Group],MATCH(Edges[[#This Row],[Vertex 2]],GroupVertices[Vertex],0)),1,1,"")</f>
        <v>5</v>
      </c>
    </row>
    <row r="466" spans="1:56" ht="15">
      <c r="A466" s="64" t="s">
        <v>448</v>
      </c>
      <c r="B466" s="64" t="s">
        <v>448</v>
      </c>
      <c r="C466" s="65"/>
      <c r="D466" s="66"/>
      <c r="E466" s="67"/>
      <c r="F466" s="68"/>
      <c r="G466" s="65"/>
      <c r="H466" s="69"/>
      <c r="I466" s="70"/>
      <c r="J466" s="70"/>
      <c r="K466" s="34" t="s">
        <v>65</v>
      </c>
      <c r="L466" s="77">
        <v>466</v>
      </c>
      <c r="M466" s="77"/>
      <c r="N466" s="72"/>
      <c r="O466" s="79" t="s">
        <v>178</v>
      </c>
      <c r="P466" s="81">
        <v>43658.30496527778</v>
      </c>
      <c r="Q466" s="79" t="s">
        <v>932</v>
      </c>
      <c r="R466" s="79"/>
      <c r="S466" s="79"/>
      <c r="T466" s="79" t="s">
        <v>1048</v>
      </c>
      <c r="U466" s="79"/>
      <c r="V466" s="82" t="s">
        <v>1367</v>
      </c>
      <c r="W466" s="81">
        <v>43658.30496527778</v>
      </c>
      <c r="X466" s="85">
        <v>43658</v>
      </c>
      <c r="Y466" s="87" t="s">
        <v>1843</v>
      </c>
      <c r="Z466" s="82" t="s">
        <v>2361</v>
      </c>
      <c r="AA466" s="79"/>
      <c r="AB466" s="79"/>
      <c r="AC466" s="87" t="s">
        <v>2880</v>
      </c>
      <c r="AD466" s="79"/>
      <c r="AE466" s="79" t="b">
        <v>0</v>
      </c>
      <c r="AF466" s="79">
        <v>2</v>
      </c>
      <c r="AG466" s="87" t="s">
        <v>2991</v>
      </c>
      <c r="AH466" s="79" t="b">
        <v>0</v>
      </c>
      <c r="AI466" s="79" t="s">
        <v>3019</v>
      </c>
      <c r="AJ466" s="79"/>
      <c r="AK466" s="87" t="s">
        <v>2991</v>
      </c>
      <c r="AL466" s="79" t="b">
        <v>0</v>
      </c>
      <c r="AM466" s="79">
        <v>0</v>
      </c>
      <c r="AN466" s="87" t="s">
        <v>2991</v>
      </c>
      <c r="AO466" s="79" t="s">
        <v>3036</v>
      </c>
      <c r="AP466" s="79" t="b">
        <v>0</v>
      </c>
      <c r="AQ466" s="87" t="s">
        <v>2880</v>
      </c>
      <c r="AR466" s="79" t="s">
        <v>178</v>
      </c>
      <c r="AS466" s="79">
        <v>0</v>
      </c>
      <c r="AT466" s="79">
        <v>0</v>
      </c>
      <c r="AU466" s="79"/>
      <c r="AV466" s="79"/>
      <c r="AW466" s="79"/>
      <c r="AX466" s="79"/>
      <c r="AY466" s="79"/>
      <c r="AZ466" s="79"/>
      <c r="BA466" s="79"/>
      <c r="BB466" s="79"/>
      <c r="BC466" s="78" t="str">
        <f>REPLACE(INDEX(GroupVertices[Group],MATCH(Edges[[#This Row],[Vertex 1]],GroupVertices[Vertex],0)),1,1,"")</f>
        <v>5</v>
      </c>
      <c r="BD466" s="78" t="str">
        <f>REPLACE(INDEX(GroupVertices[Group],MATCH(Edges[[#This Row],[Vertex 2]],GroupVertices[Vertex],0)),1,1,"")</f>
        <v>5</v>
      </c>
    </row>
    <row r="467" spans="1:56" ht="15">
      <c r="A467" s="64" t="s">
        <v>470</v>
      </c>
      <c r="B467" s="64" t="s">
        <v>448</v>
      </c>
      <c r="C467" s="65"/>
      <c r="D467" s="66"/>
      <c r="E467" s="67"/>
      <c r="F467" s="68"/>
      <c r="G467" s="65"/>
      <c r="H467" s="69"/>
      <c r="I467" s="70"/>
      <c r="J467" s="70"/>
      <c r="K467" s="34" t="s">
        <v>65</v>
      </c>
      <c r="L467" s="77">
        <v>467</v>
      </c>
      <c r="M467" s="77"/>
      <c r="N467" s="72"/>
      <c r="O467" s="79" t="s">
        <v>562</v>
      </c>
      <c r="P467" s="81">
        <v>43661.22222222222</v>
      </c>
      <c r="Q467" s="79" t="s">
        <v>590</v>
      </c>
      <c r="R467" s="79"/>
      <c r="S467" s="79"/>
      <c r="T467" s="79"/>
      <c r="U467" s="79"/>
      <c r="V467" s="82" t="s">
        <v>1385</v>
      </c>
      <c r="W467" s="81">
        <v>43661.22222222222</v>
      </c>
      <c r="X467" s="85">
        <v>43661</v>
      </c>
      <c r="Y467" s="87" t="s">
        <v>1844</v>
      </c>
      <c r="Z467" s="82" t="s">
        <v>2362</v>
      </c>
      <c r="AA467" s="79"/>
      <c r="AB467" s="79"/>
      <c r="AC467" s="87" t="s">
        <v>2881</v>
      </c>
      <c r="AD467" s="79"/>
      <c r="AE467" s="79" t="b">
        <v>0</v>
      </c>
      <c r="AF467" s="79">
        <v>0</v>
      </c>
      <c r="AG467" s="87" t="s">
        <v>2991</v>
      </c>
      <c r="AH467" s="79" t="b">
        <v>0</v>
      </c>
      <c r="AI467" s="79" t="s">
        <v>3019</v>
      </c>
      <c r="AJ467" s="79"/>
      <c r="AK467" s="87" t="s">
        <v>2991</v>
      </c>
      <c r="AL467" s="79" t="b">
        <v>0</v>
      </c>
      <c r="AM467" s="79">
        <v>3</v>
      </c>
      <c r="AN467" s="87" t="s">
        <v>2876</v>
      </c>
      <c r="AO467" s="79" t="s">
        <v>3036</v>
      </c>
      <c r="AP467" s="79" t="b">
        <v>0</v>
      </c>
      <c r="AQ467" s="87" t="s">
        <v>2876</v>
      </c>
      <c r="AR467" s="79" t="s">
        <v>178</v>
      </c>
      <c r="AS467" s="79">
        <v>0</v>
      </c>
      <c r="AT467" s="79">
        <v>0</v>
      </c>
      <c r="AU467" s="79"/>
      <c r="AV467" s="79"/>
      <c r="AW467" s="79"/>
      <c r="AX467" s="79"/>
      <c r="AY467" s="79"/>
      <c r="AZ467" s="79"/>
      <c r="BA467" s="79"/>
      <c r="BB467" s="79"/>
      <c r="BC467" s="78" t="str">
        <f>REPLACE(INDEX(GroupVertices[Group],MATCH(Edges[[#This Row],[Vertex 1]],GroupVertices[Vertex],0)),1,1,"")</f>
        <v>5</v>
      </c>
      <c r="BD467" s="78" t="str">
        <f>REPLACE(INDEX(GroupVertices[Group],MATCH(Edges[[#This Row],[Vertex 2]],GroupVertices[Vertex],0)),1,1,"")</f>
        <v>5</v>
      </c>
    </row>
    <row r="468" spans="1:56" ht="15">
      <c r="A468" s="64" t="s">
        <v>470</v>
      </c>
      <c r="B468" s="64" t="s">
        <v>470</v>
      </c>
      <c r="C468" s="65"/>
      <c r="D468" s="66"/>
      <c r="E468" s="67"/>
      <c r="F468" s="68"/>
      <c r="G468" s="65"/>
      <c r="H468" s="69"/>
      <c r="I468" s="70"/>
      <c r="J468" s="70"/>
      <c r="K468" s="34" t="s">
        <v>65</v>
      </c>
      <c r="L468" s="77">
        <v>468</v>
      </c>
      <c r="M468" s="77"/>
      <c r="N468" s="72"/>
      <c r="O468" s="79" t="s">
        <v>178</v>
      </c>
      <c r="P468" s="81">
        <v>43661.22145833333</v>
      </c>
      <c r="Q468" s="79" t="s">
        <v>933</v>
      </c>
      <c r="R468" s="79"/>
      <c r="S468" s="79"/>
      <c r="T468" s="79" t="s">
        <v>1048</v>
      </c>
      <c r="U468" s="79"/>
      <c r="V468" s="82" t="s">
        <v>1385</v>
      </c>
      <c r="W468" s="81">
        <v>43661.22145833333</v>
      </c>
      <c r="X468" s="85">
        <v>43661</v>
      </c>
      <c r="Y468" s="87" t="s">
        <v>1845</v>
      </c>
      <c r="Z468" s="82" t="s">
        <v>2363</v>
      </c>
      <c r="AA468" s="79"/>
      <c r="AB468" s="79"/>
      <c r="AC468" s="87" t="s">
        <v>2882</v>
      </c>
      <c r="AD468" s="79"/>
      <c r="AE468" s="79" t="b">
        <v>0</v>
      </c>
      <c r="AF468" s="79">
        <v>1</v>
      </c>
      <c r="AG468" s="87" t="s">
        <v>2991</v>
      </c>
      <c r="AH468" s="79" t="b">
        <v>0</v>
      </c>
      <c r="AI468" s="79" t="s">
        <v>3019</v>
      </c>
      <c r="AJ468" s="79"/>
      <c r="AK468" s="87" t="s">
        <v>2991</v>
      </c>
      <c r="AL468" s="79" t="b">
        <v>0</v>
      </c>
      <c r="AM468" s="79">
        <v>0</v>
      </c>
      <c r="AN468" s="87" t="s">
        <v>2991</v>
      </c>
      <c r="AO468" s="79" t="s">
        <v>3036</v>
      </c>
      <c r="AP468" s="79" t="b">
        <v>0</v>
      </c>
      <c r="AQ468" s="87" t="s">
        <v>2882</v>
      </c>
      <c r="AR468" s="79" t="s">
        <v>178</v>
      </c>
      <c r="AS468" s="79">
        <v>0</v>
      </c>
      <c r="AT468" s="79">
        <v>0</v>
      </c>
      <c r="AU468" s="79" t="s">
        <v>3067</v>
      </c>
      <c r="AV468" s="79" t="s">
        <v>3069</v>
      </c>
      <c r="AW468" s="79" t="s">
        <v>3074</v>
      </c>
      <c r="AX468" s="79" t="s">
        <v>3096</v>
      </c>
      <c r="AY468" s="79" t="s">
        <v>3115</v>
      </c>
      <c r="AZ468" s="79" t="s">
        <v>3134</v>
      </c>
      <c r="BA468" s="79" t="s">
        <v>3136</v>
      </c>
      <c r="BB468" s="82" t="s">
        <v>3155</v>
      </c>
      <c r="BC468" s="78" t="str">
        <f>REPLACE(INDEX(GroupVertices[Group],MATCH(Edges[[#This Row],[Vertex 1]],GroupVertices[Vertex],0)),1,1,"")</f>
        <v>5</v>
      </c>
      <c r="BD468" s="78" t="str">
        <f>REPLACE(INDEX(GroupVertices[Group],MATCH(Edges[[#This Row],[Vertex 2]],GroupVertices[Vertex],0)),1,1,"")</f>
        <v>5</v>
      </c>
    </row>
    <row r="469" spans="1:56" ht="15">
      <c r="A469" s="64" t="s">
        <v>470</v>
      </c>
      <c r="B469" s="64" t="s">
        <v>500</v>
      </c>
      <c r="C469" s="65"/>
      <c r="D469" s="66"/>
      <c r="E469" s="67"/>
      <c r="F469" s="68"/>
      <c r="G469" s="65"/>
      <c r="H469" s="69"/>
      <c r="I469" s="70"/>
      <c r="J469" s="70"/>
      <c r="K469" s="34" t="s">
        <v>65</v>
      </c>
      <c r="L469" s="77">
        <v>469</v>
      </c>
      <c r="M469" s="77"/>
      <c r="N469" s="72"/>
      <c r="O469" s="79" t="s">
        <v>562</v>
      </c>
      <c r="P469" s="81">
        <v>43661.221863425926</v>
      </c>
      <c r="Q469" s="79" t="s">
        <v>645</v>
      </c>
      <c r="R469" s="79"/>
      <c r="S469" s="79"/>
      <c r="T469" s="79" t="s">
        <v>1052</v>
      </c>
      <c r="U469" s="79"/>
      <c r="V469" s="82" t="s">
        <v>1385</v>
      </c>
      <c r="W469" s="81">
        <v>43661.221863425926</v>
      </c>
      <c r="X469" s="85">
        <v>43661</v>
      </c>
      <c r="Y469" s="87" t="s">
        <v>1846</v>
      </c>
      <c r="Z469" s="82" t="s">
        <v>2364</v>
      </c>
      <c r="AA469" s="79"/>
      <c r="AB469" s="79"/>
      <c r="AC469" s="87" t="s">
        <v>2883</v>
      </c>
      <c r="AD469" s="79"/>
      <c r="AE469" s="79" t="b">
        <v>0</v>
      </c>
      <c r="AF469" s="79">
        <v>0</v>
      </c>
      <c r="AG469" s="87" t="s">
        <v>2991</v>
      </c>
      <c r="AH469" s="79" t="b">
        <v>0</v>
      </c>
      <c r="AI469" s="79" t="s">
        <v>3019</v>
      </c>
      <c r="AJ469" s="79"/>
      <c r="AK469" s="87" t="s">
        <v>2991</v>
      </c>
      <c r="AL469" s="79" t="b">
        <v>0</v>
      </c>
      <c r="AM469" s="79">
        <v>5</v>
      </c>
      <c r="AN469" s="87" t="s">
        <v>2948</v>
      </c>
      <c r="AO469" s="79" t="s">
        <v>3036</v>
      </c>
      <c r="AP469" s="79" t="b">
        <v>0</v>
      </c>
      <c r="AQ469" s="87" t="s">
        <v>2948</v>
      </c>
      <c r="AR469" s="79" t="s">
        <v>178</v>
      </c>
      <c r="AS469" s="79">
        <v>0</v>
      </c>
      <c r="AT469" s="79">
        <v>0</v>
      </c>
      <c r="AU469" s="79"/>
      <c r="AV469" s="79"/>
      <c r="AW469" s="79"/>
      <c r="AX469" s="79"/>
      <c r="AY469" s="79"/>
      <c r="AZ469" s="79"/>
      <c r="BA469" s="79"/>
      <c r="BB469" s="79"/>
      <c r="BC469" s="78" t="str">
        <f>REPLACE(INDEX(GroupVertices[Group],MATCH(Edges[[#This Row],[Vertex 1]],GroupVertices[Vertex],0)),1,1,"")</f>
        <v>5</v>
      </c>
      <c r="BD469" s="78" t="str">
        <f>REPLACE(INDEX(GroupVertices[Group],MATCH(Edges[[#This Row],[Vertex 2]],GroupVertices[Vertex],0)),1,1,"")</f>
        <v>5</v>
      </c>
    </row>
    <row r="470" spans="1:56" ht="15">
      <c r="A470" s="64" t="s">
        <v>472</v>
      </c>
      <c r="B470" s="64" t="s">
        <v>472</v>
      </c>
      <c r="C470" s="65"/>
      <c r="D470" s="66"/>
      <c r="E470" s="67"/>
      <c r="F470" s="68"/>
      <c r="G470" s="65"/>
      <c r="H470" s="69"/>
      <c r="I470" s="70"/>
      <c r="J470" s="70"/>
      <c r="K470" s="34" t="s">
        <v>65</v>
      </c>
      <c r="L470" s="77">
        <v>470</v>
      </c>
      <c r="M470" s="77"/>
      <c r="N470" s="72"/>
      <c r="O470" s="79" t="s">
        <v>178</v>
      </c>
      <c r="P470" s="81">
        <v>43661.22540509259</v>
      </c>
      <c r="Q470" s="79" t="s">
        <v>934</v>
      </c>
      <c r="R470" s="79"/>
      <c r="S470" s="79"/>
      <c r="T470" s="79" t="s">
        <v>1048</v>
      </c>
      <c r="U470" s="82" t="s">
        <v>1158</v>
      </c>
      <c r="V470" s="82" t="s">
        <v>1158</v>
      </c>
      <c r="W470" s="81">
        <v>43661.22540509259</v>
      </c>
      <c r="X470" s="85">
        <v>43661</v>
      </c>
      <c r="Y470" s="87" t="s">
        <v>1847</v>
      </c>
      <c r="Z470" s="82" t="s">
        <v>2365</v>
      </c>
      <c r="AA470" s="79"/>
      <c r="AB470" s="79"/>
      <c r="AC470" s="87" t="s">
        <v>2884</v>
      </c>
      <c r="AD470" s="79"/>
      <c r="AE470" s="79" t="b">
        <v>0</v>
      </c>
      <c r="AF470" s="79">
        <v>0</v>
      </c>
      <c r="AG470" s="87" t="s">
        <v>2991</v>
      </c>
      <c r="AH470" s="79" t="b">
        <v>0</v>
      </c>
      <c r="AI470" s="79" t="s">
        <v>3019</v>
      </c>
      <c r="AJ470" s="79"/>
      <c r="AK470" s="87" t="s">
        <v>2991</v>
      </c>
      <c r="AL470" s="79" t="b">
        <v>0</v>
      </c>
      <c r="AM470" s="79">
        <v>0</v>
      </c>
      <c r="AN470" s="87" t="s">
        <v>2991</v>
      </c>
      <c r="AO470" s="79" t="s">
        <v>3036</v>
      </c>
      <c r="AP470" s="79" t="b">
        <v>0</v>
      </c>
      <c r="AQ470" s="87" t="s">
        <v>2884</v>
      </c>
      <c r="AR470" s="79" t="s">
        <v>178</v>
      </c>
      <c r="AS470" s="79">
        <v>0</v>
      </c>
      <c r="AT470" s="79">
        <v>0</v>
      </c>
      <c r="AU470" s="79"/>
      <c r="AV470" s="79"/>
      <c r="AW470" s="79"/>
      <c r="AX470" s="79"/>
      <c r="AY470" s="79"/>
      <c r="AZ470" s="79"/>
      <c r="BA470" s="79"/>
      <c r="BB470" s="79"/>
      <c r="BC470" s="78" t="str">
        <f>REPLACE(INDEX(GroupVertices[Group],MATCH(Edges[[#This Row],[Vertex 1]],GroupVertices[Vertex],0)),1,1,"")</f>
        <v>165</v>
      </c>
      <c r="BD470" s="78" t="str">
        <f>REPLACE(INDEX(GroupVertices[Group],MATCH(Edges[[#This Row],[Vertex 2]],GroupVertices[Vertex],0)),1,1,"")</f>
        <v>165</v>
      </c>
    </row>
    <row r="471" spans="1:56" ht="15">
      <c r="A471" s="64" t="s">
        <v>473</v>
      </c>
      <c r="B471" s="64" t="s">
        <v>473</v>
      </c>
      <c r="C471" s="65"/>
      <c r="D471" s="66"/>
      <c r="E471" s="67"/>
      <c r="F471" s="68"/>
      <c r="G471" s="65"/>
      <c r="H471" s="69"/>
      <c r="I471" s="70"/>
      <c r="J471" s="70"/>
      <c r="K471" s="34" t="s">
        <v>65</v>
      </c>
      <c r="L471" s="77">
        <v>471</v>
      </c>
      <c r="M471" s="77"/>
      <c r="N471" s="72"/>
      <c r="O471" s="79" t="s">
        <v>178</v>
      </c>
      <c r="P471" s="81">
        <v>43661.1059375</v>
      </c>
      <c r="Q471" s="79" t="s">
        <v>935</v>
      </c>
      <c r="R471" s="79"/>
      <c r="S471" s="79"/>
      <c r="T471" s="79" t="s">
        <v>1048</v>
      </c>
      <c r="U471" s="79"/>
      <c r="V471" s="82" t="s">
        <v>1387</v>
      </c>
      <c r="W471" s="81">
        <v>43661.1059375</v>
      </c>
      <c r="X471" s="85">
        <v>43661</v>
      </c>
      <c r="Y471" s="87" t="s">
        <v>1848</v>
      </c>
      <c r="Z471" s="82" t="s">
        <v>2366</v>
      </c>
      <c r="AA471" s="79"/>
      <c r="AB471" s="79"/>
      <c r="AC471" s="87" t="s">
        <v>2885</v>
      </c>
      <c r="AD471" s="79"/>
      <c r="AE471" s="79" t="b">
        <v>0</v>
      </c>
      <c r="AF471" s="79">
        <v>1</v>
      </c>
      <c r="AG471" s="87" t="s">
        <v>2991</v>
      </c>
      <c r="AH471" s="79" t="b">
        <v>0</v>
      </c>
      <c r="AI471" s="79" t="s">
        <v>3019</v>
      </c>
      <c r="AJ471" s="79"/>
      <c r="AK471" s="87" t="s">
        <v>2991</v>
      </c>
      <c r="AL471" s="79" t="b">
        <v>0</v>
      </c>
      <c r="AM471" s="79">
        <v>0</v>
      </c>
      <c r="AN471" s="87" t="s">
        <v>2991</v>
      </c>
      <c r="AO471" s="79" t="s">
        <v>3036</v>
      </c>
      <c r="AP471" s="79" t="b">
        <v>0</v>
      </c>
      <c r="AQ471" s="87" t="s">
        <v>2885</v>
      </c>
      <c r="AR471" s="79" t="s">
        <v>178</v>
      </c>
      <c r="AS471" s="79">
        <v>0</v>
      </c>
      <c r="AT471" s="79">
        <v>0</v>
      </c>
      <c r="AU471" s="79"/>
      <c r="AV471" s="79"/>
      <c r="AW471" s="79"/>
      <c r="AX471" s="79"/>
      <c r="AY471" s="79"/>
      <c r="AZ471" s="79"/>
      <c r="BA471" s="79"/>
      <c r="BB471" s="79"/>
      <c r="BC471" s="78" t="str">
        <f>REPLACE(INDEX(GroupVertices[Group],MATCH(Edges[[#This Row],[Vertex 1]],GroupVertices[Vertex],0)),1,1,"")</f>
        <v>166</v>
      </c>
      <c r="BD471" s="78" t="str">
        <f>REPLACE(INDEX(GroupVertices[Group],MATCH(Edges[[#This Row],[Vertex 2]],GroupVertices[Vertex],0)),1,1,"")</f>
        <v>166</v>
      </c>
    </row>
    <row r="472" spans="1:56" ht="15">
      <c r="A472" s="64" t="s">
        <v>473</v>
      </c>
      <c r="B472" s="64" t="s">
        <v>473</v>
      </c>
      <c r="C472" s="65"/>
      <c r="D472" s="66"/>
      <c r="E472" s="67"/>
      <c r="F472" s="68"/>
      <c r="G472" s="65"/>
      <c r="H472" s="69"/>
      <c r="I472" s="70"/>
      <c r="J472" s="70"/>
      <c r="K472" s="34" t="s">
        <v>65</v>
      </c>
      <c r="L472" s="77">
        <v>472</v>
      </c>
      <c r="M472" s="77"/>
      <c r="N472" s="72"/>
      <c r="O472" s="79" t="s">
        <v>178</v>
      </c>
      <c r="P472" s="81">
        <v>43661.233564814815</v>
      </c>
      <c r="Q472" s="79" t="s">
        <v>936</v>
      </c>
      <c r="R472" s="79"/>
      <c r="S472" s="79"/>
      <c r="T472" s="79" t="s">
        <v>1048</v>
      </c>
      <c r="U472" s="79"/>
      <c r="V472" s="82" t="s">
        <v>1387</v>
      </c>
      <c r="W472" s="81">
        <v>43661.233564814815</v>
      </c>
      <c r="X472" s="85">
        <v>43661</v>
      </c>
      <c r="Y472" s="87" t="s">
        <v>1849</v>
      </c>
      <c r="Z472" s="82" t="s">
        <v>2367</v>
      </c>
      <c r="AA472" s="79"/>
      <c r="AB472" s="79"/>
      <c r="AC472" s="87" t="s">
        <v>2886</v>
      </c>
      <c r="AD472" s="79"/>
      <c r="AE472" s="79" t="b">
        <v>0</v>
      </c>
      <c r="AF472" s="79">
        <v>0</v>
      </c>
      <c r="AG472" s="87" t="s">
        <v>2991</v>
      </c>
      <c r="AH472" s="79" t="b">
        <v>0</v>
      </c>
      <c r="AI472" s="79" t="s">
        <v>3019</v>
      </c>
      <c r="AJ472" s="79"/>
      <c r="AK472" s="87" t="s">
        <v>2991</v>
      </c>
      <c r="AL472" s="79" t="b">
        <v>0</v>
      </c>
      <c r="AM472" s="79">
        <v>0</v>
      </c>
      <c r="AN472" s="87" t="s">
        <v>2991</v>
      </c>
      <c r="AO472" s="79" t="s">
        <v>3036</v>
      </c>
      <c r="AP472" s="79" t="b">
        <v>0</v>
      </c>
      <c r="AQ472" s="87" t="s">
        <v>2886</v>
      </c>
      <c r="AR472" s="79" t="s">
        <v>178</v>
      </c>
      <c r="AS472" s="79">
        <v>0</v>
      </c>
      <c r="AT472" s="79">
        <v>0</v>
      </c>
      <c r="AU472" s="79"/>
      <c r="AV472" s="79"/>
      <c r="AW472" s="79"/>
      <c r="AX472" s="79"/>
      <c r="AY472" s="79"/>
      <c r="AZ472" s="79"/>
      <c r="BA472" s="79"/>
      <c r="BB472" s="79"/>
      <c r="BC472" s="78" t="str">
        <f>REPLACE(INDEX(GroupVertices[Group],MATCH(Edges[[#This Row],[Vertex 1]],GroupVertices[Vertex],0)),1,1,"")</f>
        <v>166</v>
      </c>
      <c r="BD472" s="78" t="str">
        <f>REPLACE(INDEX(GroupVertices[Group],MATCH(Edges[[#This Row],[Vertex 2]],GroupVertices[Vertex],0)),1,1,"")</f>
        <v>166</v>
      </c>
    </row>
    <row r="473" spans="1:56" ht="15">
      <c r="A473" s="64" t="s">
        <v>474</v>
      </c>
      <c r="B473" s="64" t="s">
        <v>534</v>
      </c>
      <c r="C473" s="65"/>
      <c r="D473" s="66"/>
      <c r="E473" s="67"/>
      <c r="F473" s="68"/>
      <c r="G473" s="65"/>
      <c r="H473" s="69"/>
      <c r="I473" s="70"/>
      <c r="J473" s="70"/>
      <c r="K473" s="34" t="s">
        <v>65</v>
      </c>
      <c r="L473" s="77">
        <v>473</v>
      </c>
      <c r="M473" s="77"/>
      <c r="N473" s="72"/>
      <c r="O473" s="79" t="s">
        <v>561</v>
      </c>
      <c r="P473" s="81">
        <v>43661.240636574075</v>
      </c>
      <c r="Q473" s="79" t="s">
        <v>937</v>
      </c>
      <c r="R473" s="82" t="s">
        <v>1023</v>
      </c>
      <c r="S473" s="79" t="s">
        <v>1044</v>
      </c>
      <c r="T473" s="79" t="s">
        <v>1089</v>
      </c>
      <c r="U473" s="79"/>
      <c r="V473" s="82" t="s">
        <v>1388</v>
      </c>
      <c r="W473" s="81">
        <v>43661.240636574075</v>
      </c>
      <c r="X473" s="85">
        <v>43661</v>
      </c>
      <c r="Y473" s="87" t="s">
        <v>1850</v>
      </c>
      <c r="Z473" s="82" t="s">
        <v>2368</v>
      </c>
      <c r="AA473" s="79"/>
      <c r="AB473" s="79"/>
      <c r="AC473" s="87" t="s">
        <v>2887</v>
      </c>
      <c r="AD473" s="79"/>
      <c r="AE473" s="79" t="b">
        <v>0</v>
      </c>
      <c r="AF473" s="79">
        <v>0</v>
      </c>
      <c r="AG473" s="87" t="s">
        <v>2991</v>
      </c>
      <c r="AH473" s="79" t="b">
        <v>0</v>
      </c>
      <c r="AI473" s="79" t="s">
        <v>3019</v>
      </c>
      <c r="AJ473" s="79"/>
      <c r="AK473" s="87" t="s">
        <v>2991</v>
      </c>
      <c r="AL473" s="79" t="b">
        <v>0</v>
      </c>
      <c r="AM473" s="79">
        <v>0</v>
      </c>
      <c r="AN473" s="87" t="s">
        <v>2991</v>
      </c>
      <c r="AO473" s="79" t="s">
        <v>3037</v>
      </c>
      <c r="AP473" s="79" t="b">
        <v>0</v>
      </c>
      <c r="AQ473" s="87" t="s">
        <v>2887</v>
      </c>
      <c r="AR473" s="79" t="s">
        <v>178</v>
      </c>
      <c r="AS473" s="79">
        <v>0</v>
      </c>
      <c r="AT473" s="79">
        <v>0</v>
      </c>
      <c r="AU473" s="79"/>
      <c r="AV473" s="79"/>
      <c r="AW473" s="79"/>
      <c r="AX473" s="79"/>
      <c r="AY473" s="79"/>
      <c r="AZ473" s="79"/>
      <c r="BA473" s="79"/>
      <c r="BB473" s="79"/>
      <c r="BC473" s="78" t="str">
        <f>REPLACE(INDEX(GroupVertices[Group],MATCH(Edges[[#This Row],[Vertex 1]],GroupVertices[Vertex],0)),1,1,"")</f>
        <v>9</v>
      </c>
      <c r="BD473" s="78" t="str">
        <f>REPLACE(INDEX(GroupVertices[Group],MATCH(Edges[[#This Row],[Vertex 2]],GroupVertices[Vertex],0)),1,1,"")</f>
        <v>9</v>
      </c>
    </row>
    <row r="474" spans="1:56" ht="15">
      <c r="A474" s="64" t="s">
        <v>474</v>
      </c>
      <c r="B474" s="64" t="s">
        <v>535</v>
      </c>
      <c r="C474" s="65"/>
      <c r="D474" s="66"/>
      <c r="E474" s="67"/>
      <c r="F474" s="68"/>
      <c r="G474" s="65"/>
      <c r="H474" s="69"/>
      <c r="I474" s="70"/>
      <c r="J474" s="70"/>
      <c r="K474" s="34" t="s">
        <v>65</v>
      </c>
      <c r="L474" s="77">
        <v>474</v>
      </c>
      <c r="M474" s="77"/>
      <c r="N474" s="72"/>
      <c r="O474" s="79" t="s">
        <v>561</v>
      </c>
      <c r="P474" s="81">
        <v>43661.240636574075</v>
      </c>
      <c r="Q474" s="79" t="s">
        <v>937</v>
      </c>
      <c r="R474" s="82" t="s">
        <v>1023</v>
      </c>
      <c r="S474" s="79" t="s">
        <v>1044</v>
      </c>
      <c r="T474" s="79" t="s">
        <v>1089</v>
      </c>
      <c r="U474" s="79"/>
      <c r="V474" s="82" t="s">
        <v>1388</v>
      </c>
      <c r="W474" s="81">
        <v>43661.240636574075</v>
      </c>
      <c r="X474" s="85">
        <v>43661</v>
      </c>
      <c r="Y474" s="87" t="s">
        <v>1850</v>
      </c>
      <c r="Z474" s="82" t="s">
        <v>2368</v>
      </c>
      <c r="AA474" s="79"/>
      <c r="AB474" s="79"/>
      <c r="AC474" s="87" t="s">
        <v>2887</v>
      </c>
      <c r="AD474" s="79"/>
      <c r="AE474" s="79" t="b">
        <v>0</v>
      </c>
      <c r="AF474" s="79">
        <v>0</v>
      </c>
      <c r="AG474" s="87" t="s">
        <v>2991</v>
      </c>
      <c r="AH474" s="79" t="b">
        <v>0</v>
      </c>
      <c r="AI474" s="79" t="s">
        <v>3019</v>
      </c>
      <c r="AJ474" s="79"/>
      <c r="AK474" s="87" t="s">
        <v>2991</v>
      </c>
      <c r="AL474" s="79" t="b">
        <v>0</v>
      </c>
      <c r="AM474" s="79">
        <v>0</v>
      </c>
      <c r="AN474" s="87" t="s">
        <v>2991</v>
      </c>
      <c r="AO474" s="79" t="s">
        <v>3037</v>
      </c>
      <c r="AP474" s="79" t="b">
        <v>0</v>
      </c>
      <c r="AQ474" s="87" t="s">
        <v>2887</v>
      </c>
      <c r="AR474" s="79" t="s">
        <v>178</v>
      </c>
      <c r="AS474" s="79">
        <v>0</v>
      </c>
      <c r="AT474" s="79">
        <v>0</v>
      </c>
      <c r="AU474" s="79"/>
      <c r="AV474" s="79"/>
      <c r="AW474" s="79"/>
      <c r="AX474" s="79"/>
      <c r="AY474" s="79"/>
      <c r="AZ474" s="79"/>
      <c r="BA474" s="79"/>
      <c r="BB474" s="79"/>
      <c r="BC474" s="78" t="str">
        <f>REPLACE(INDEX(GroupVertices[Group],MATCH(Edges[[#This Row],[Vertex 1]],GroupVertices[Vertex],0)),1,1,"")</f>
        <v>9</v>
      </c>
      <c r="BD474" s="78" t="str">
        <f>REPLACE(INDEX(GroupVertices[Group],MATCH(Edges[[#This Row],[Vertex 2]],GroupVertices[Vertex],0)),1,1,"")</f>
        <v>9</v>
      </c>
    </row>
    <row r="475" spans="1:56" ht="15">
      <c r="A475" s="64" t="s">
        <v>475</v>
      </c>
      <c r="B475" s="64" t="s">
        <v>475</v>
      </c>
      <c r="C475" s="65"/>
      <c r="D475" s="66"/>
      <c r="E475" s="67"/>
      <c r="F475" s="68"/>
      <c r="G475" s="65"/>
      <c r="H475" s="69"/>
      <c r="I475" s="70"/>
      <c r="J475" s="70"/>
      <c r="K475" s="34" t="s">
        <v>65</v>
      </c>
      <c r="L475" s="77">
        <v>475</v>
      </c>
      <c r="M475" s="77"/>
      <c r="N475" s="72"/>
      <c r="O475" s="79" t="s">
        <v>178</v>
      </c>
      <c r="P475" s="81">
        <v>43660.98771990741</v>
      </c>
      <c r="Q475" s="79" t="s">
        <v>938</v>
      </c>
      <c r="R475" s="79"/>
      <c r="S475" s="79"/>
      <c r="T475" s="79" t="s">
        <v>1048</v>
      </c>
      <c r="U475" s="79"/>
      <c r="V475" s="82" t="s">
        <v>1389</v>
      </c>
      <c r="W475" s="81">
        <v>43660.98771990741</v>
      </c>
      <c r="X475" s="85">
        <v>43660</v>
      </c>
      <c r="Y475" s="87" t="s">
        <v>1851</v>
      </c>
      <c r="Z475" s="82" t="s">
        <v>2369</v>
      </c>
      <c r="AA475" s="79"/>
      <c r="AB475" s="79"/>
      <c r="AC475" s="87" t="s">
        <v>2888</v>
      </c>
      <c r="AD475" s="79"/>
      <c r="AE475" s="79" t="b">
        <v>0</v>
      </c>
      <c r="AF475" s="79">
        <v>2</v>
      </c>
      <c r="AG475" s="87" t="s">
        <v>2991</v>
      </c>
      <c r="AH475" s="79" t="b">
        <v>0</v>
      </c>
      <c r="AI475" s="79" t="s">
        <v>3019</v>
      </c>
      <c r="AJ475" s="79"/>
      <c r="AK475" s="87" t="s">
        <v>2991</v>
      </c>
      <c r="AL475" s="79" t="b">
        <v>0</v>
      </c>
      <c r="AM475" s="79">
        <v>0</v>
      </c>
      <c r="AN475" s="87" t="s">
        <v>2991</v>
      </c>
      <c r="AO475" s="79" t="s">
        <v>3036</v>
      </c>
      <c r="AP475" s="79" t="b">
        <v>0</v>
      </c>
      <c r="AQ475" s="87" t="s">
        <v>2888</v>
      </c>
      <c r="AR475" s="79" t="s">
        <v>178</v>
      </c>
      <c r="AS475" s="79">
        <v>0</v>
      </c>
      <c r="AT475" s="79">
        <v>0</v>
      </c>
      <c r="AU475" s="79"/>
      <c r="AV475" s="79"/>
      <c r="AW475" s="79"/>
      <c r="AX475" s="79"/>
      <c r="AY475" s="79"/>
      <c r="AZ475" s="79"/>
      <c r="BA475" s="79"/>
      <c r="BB475" s="79"/>
      <c r="BC475" s="78" t="str">
        <f>REPLACE(INDEX(GroupVertices[Group],MATCH(Edges[[#This Row],[Vertex 1]],GroupVertices[Vertex],0)),1,1,"")</f>
        <v>167</v>
      </c>
      <c r="BD475" s="78" t="str">
        <f>REPLACE(INDEX(GroupVertices[Group],MATCH(Edges[[#This Row],[Vertex 2]],GroupVertices[Vertex],0)),1,1,"")</f>
        <v>167</v>
      </c>
    </row>
    <row r="476" spans="1:56" ht="15">
      <c r="A476" s="64" t="s">
        <v>475</v>
      </c>
      <c r="B476" s="64" t="s">
        <v>475</v>
      </c>
      <c r="C476" s="65"/>
      <c r="D476" s="66"/>
      <c r="E476" s="67"/>
      <c r="F476" s="68"/>
      <c r="G476" s="65"/>
      <c r="H476" s="69"/>
      <c r="I476" s="70"/>
      <c r="J476" s="70"/>
      <c r="K476" s="34" t="s">
        <v>65</v>
      </c>
      <c r="L476" s="77">
        <v>476</v>
      </c>
      <c r="M476" s="77"/>
      <c r="N476" s="72"/>
      <c r="O476" s="79" t="s">
        <v>178</v>
      </c>
      <c r="P476" s="81">
        <v>43661.01100694444</v>
      </c>
      <c r="Q476" s="79" t="s">
        <v>939</v>
      </c>
      <c r="R476" s="79"/>
      <c r="S476" s="79"/>
      <c r="T476" s="79" t="s">
        <v>1048</v>
      </c>
      <c r="U476" s="79"/>
      <c r="V476" s="82" t="s">
        <v>1389</v>
      </c>
      <c r="W476" s="81">
        <v>43661.01100694444</v>
      </c>
      <c r="X476" s="85">
        <v>43661</v>
      </c>
      <c r="Y476" s="87" t="s">
        <v>1852</v>
      </c>
      <c r="Z476" s="82" t="s">
        <v>2370</v>
      </c>
      <c r="AA476" s="79"/>
      <c r="AB476" s="79"/>
      <c r="AC476" s="87" t="s">
        <v>2889</v>
      </c>
      <c r="AD476" s="79"/>
      <c r="AE476" s="79" t="b">
        <v>0</v>
      </c>
      <c r="AF476" s="79">
        <v>1</v>
      </c>
      <c r="AG476" s="87" t="s">
        <v>2991</v>
      </c>
      <c r="AH476" s="79" t="b">
        <v>0</v>
      </c>
      <c r="AI476" s="79" t="s">
        <v>3019</v>
      </c>
      <c r="AJ476" s="79"/>
      <c r="AK476" s="87" t="s">
        <v>2991</v>
      </c>
      <c r="AL476" s="79" t="b">
        <v>0</v>
      </c>
      <c r="AM476" s="79">
        <v>0</v>
      </c>
      <c r="AN476" s="87" t="s">
        <v>2991</v>
      </c>
      <c r="AO476" s="79" t="s">
        <v>3036</v>
      </c>
      <c r="AP476" s="79" t="b">
        <v>0</v>
      </c>
      <c r="AQ476" s="87" t="s">
        <v>2889</v>
      </c>
      <c r="AR476" s="79" t="s">
        <v>178</v>
      </c>
      <c r="AS476" s="79">
        <v>0</v>
      </c>
      <c r="AT476" s="79">
        <v>0</v>
      </c>
      <c r="AU476" s="79"/>
      <c r="AV476" s="79"/>
      <c r="AW476" s="79"/>
      <c r="AX476" s="79"/>
      <c r="AY476" s="79"/>
      <c r="AZ476" s="79"/>
      <c r="BA476" s="79"/>
      <c r="BB476" s="79"/>
      <c r="BC476" s="78" t="str">
        <f>REPLACE(INDEX(GroupVertices[Group],MATCH(Edges[[#This Row],[Vertex 1]],GroupVertices[Vertex],0)),1,1,"")</f>
        <v>167</v>
      </c>
      <c r="BD476" s="78" t="str">
        <f>REPLACE(INDEX(GroupVertices[Group],MATCH(Edges[[#This Row],[Vertex 2]],GroupVertices[Vertex],0)),1,1,"")</f>
        <v>167</v>
      </c>
    </row>
    <row r="477" spans="1:56" ht="15">
      <c r="A477" s="64" t="s">
        <v>475</v>
      </c>
      <c r="B477" s="64" t="s">
        <v>475</v>
      </c>
      <c r="C477" s="65"/>
      <c r="D477" s="66"/>
      <c r="E477" s="67"/>
      <c r="F477" s="68"/>
      <c r="G477" s="65"/>
      <c r="H477" s="69"/>
      <c r="I477" s="70"/>
      <c r="J477" s="70"/>
      <c r="K477" s="34" t="s">
        <v>65</v>
      </c>
      <c r="L477" s="77">
        <v>477</v>
      </c>
      <c r="M477" s="77"/>
      <c r="N477" s="72"/>
      <c r="O477" s="79" t="s">
        <v>178</v>
      </c>
      <c r="P477" s="81">
        <v>43661.12809027778</v>
      </c>
      <c r="Q477" s="79" t="s">
        <v>940</v>
      </c>
      <c r="R477" s="79"/>
      <c r="S477" s="79"/>
      <c r="T477" s="79" t="s">
        <v>1048</v>
      </c>
      <c r="U477" s="79"/>
      <c r="V477" s="82" t="s">
        <v>1389</v>
      </c>
      <c r="W477" s="81">
        <v>43661.12809027778</v>
      </c>
      <c r="X477" s="85">
        <v>43661</v>
      </c>
      <c r="Y477" s="87" t="s">
        <v>1853</v>
      </c>
      <c r="Z477" s="82" t="s">
        <v>2371</v>
      </c>
      <c r="AA477" s="79"/>
      <c r="AB477" s="79"/>
      <c r="AC477" s="87" t="s">
        <v>2890</v>
      </c>
      <c r="AD477" s="79"/>
      <c r="AE477" s="79" t="b">
        <v>0</v>
      </c>
      <c r="AF477" s="79">
        <v>0</v>
      </c>
      <c r="AG477" s="87" t="s">
        <v>2991</v>
      </c>
      <c r="AH477" s="79" t="b">
        <v>0</v>
      </c>
      <c r="AI477" s="79" t="s">
        <v>3019</v>
      </c>
      <c r="AJ477" s="79"/>
      <c r="AK477" s="87" t="s">
        <v>2991</v>
      </c>
      <c r="AL477" s="79" t="b">
        <v>0</v>
      </c>
      <c r="AM477" s="79">
        <v>0</v>
      </c>
      <c r="AN477" s="87" t="s">
        <v>2991</v>
      </c>
      <c r="AO477" s="79" t="s">
        <v>3036</v>
      </c>
      <c r="AP477" s="79" t="b">
        <v>0</v>
      </c>
      <c r="AQ477" s="87" t="s">
        <v>2890</v>
      </c>
      <c r="AR477" s="79" t="s">
        <v>178</v>
      </c>
      <c r="AS477" s="79">
        <v>0</v>
      </c>
      <c r="AT477" s="79">
        <v>0</v>
      </c>
      <c r="AU477" s="79"/>
      <c r="AV477" s="79"/>
      <c r="AW477" s="79"/>
      <c r="AX477" s="79"/>
      <c r="AY477" s="79"/>
      <c r="AZ477" s="79"/>
      <c r="BA477" s="79"/>
      <c r="BB477" s="79"/>
      <c r="BC477" s="78" t="str">
        <f>REPLACE(INDEX(GroupVertices[Group],MATCH(Edges[[#This Row],[Vertex 1]],GroupVertices[Vertex],0)),1,1,"")</f>
        <v>167</v>
      </c>
      <c r="BD477" s="78" t="str">
        <f>REPLACE(INDEX(GroupVertices[Group],MATCH(Edges[[#This Row],[Vertex 2]],GroupVertices[Vertex],0)),1,1,"")</f>
        <v>167</v>
      </c>
    </row>
    <row r="478" spans="1:56" ht="15">
      <c r="A478" s="64" t="s">
        <v>475</v>
      </c>
      <c r="B478" s="64" t="s">
        <v>475</v>
      </c>
      <c r="C478" s="65"/>
      <c r="D478" s="66"/>
      <c r="E478" s="67"/>
      <c r="F478" s="68"/>
      <c r="G478" s="65"/>
      <c r="H478" s="69"/>
      <c r="I478" s="70"/>
      <c r="J478" s="70"/>
      <c r="K478" s="34" t="s">
        <v>65</v>
      </c>
      <c r="L478" s="77">
        <v>478</v>
      </c>
      <c r="M478" s="77"/>
      <c r="N478" s="72"/>
      <c r="O478" s="79" t="s">
        <v>178</v>
      </c>
      <c r="P478" s="81">
        <v>43661.20891203704</v>
      </c>
      <c r="Q478" s="79" t="s">
        <v>941</v>
      </c>
      <c r="R478" s="79"/>
      <c r="S478" s="79"/>
      <c r="T478" s="79" t="s">
        <v>1048</v>
      </c>
      <c r="U478" s="79"/>
      <c r="V478" s="82" t="s">
        <v>1389</v>
      </c>
      <c r="W478" s="81">
        <v>43661.20891203704</v>
      </c>
      <c r="X478" s="85">
        <v>43661</v>
      </c>
      <c r="Y478" s="87" t="s">
        <v>1854</v>
      </c>
      <c r="Z478" s="82" t="s">
        <v>2372</v>
      </c>
      <c r="AA478" s="79"/>
      <c r="AB478" s="79"/>
      <c r="AC478" s="87" t="s">
        <v>2891</v>
      </c>
      <c r="AD478" s="79"/>
      <c r="AE478" s="79" t="b">
        <v>0</v>
      </c>
      <c r="AF478" s="79">
        <v>0</v>
      </c>
      <c r="AG478" s="87" t="s">
        <v>2991</v>
      </c>
      <c r="AH478" s="79" t="b">
        <v>0</v>
      </c>
      <c r="AI478" s="79" t="s">
        <v>3019</v>
      </c>
      <c r="AJ478" s="79"/>
      <c r="AK478" s="87" t="s">
        <v>2991</v>
      </c>
      <c r="AL478" s="79" t="b">
        <v>0</v>
      </c>
      <c r="AM478" s="79">
        <v>0</v>
      </c>
      <c r="AN478" s="87" t="s">
        <v>2991</v>
      </c>
      <c r="AO478" s="79" t="s">
        <v>3036</v>
      </c>
      <c r="AP478" s="79" t="b">
        <v>0</v>
      </c>
      <c r="AQ478" s="87" t="s">
        <v>2891</v>
      </c>
      <c r="AR478" s="79" t="s">
        <v>178</v>
      </c>
      <c r="AS478" s="79">
        <v>0</v>
      </c>
      <c r="AT478" s="79">
        <v>0</v>
      </c>
      <c r="AU478" s="79"/>
      <c r="AV478" s="79"/>
      <c r="AW478" s="79"/>
      <c r="AX478" s="79"/>
      <c r="AY478" s="79"/>
      <c r="AZ478" s="79"/>
      <c r="BA478" s="79"/>
      <c r="BB478" s="79"/>
      <c r="BC478" s="78" t="str">
        <f>REPLACE(INDEX(GroupVertices[Group],MATCH(Edges[[#This Row],[Vertex 1]],GroupVertices[Vertex],0)),1,1,"")</f>
        <v>167</v>
      </c>
      <c r="BD478" s="78" t="str">
        <f>REPLACE(INDEX(GroupVertices[Group],MATCH(Edges[[#This Row],[Vertex 2]],GroupVertices[Vertex],0)),1,1,"")</f>
        <v>167</v>
      </c>
    </row>
    <row r="479" spans="1:56" ht="15">
      <c r="A479" s="64" t="s">
        <v>475</v>
      </c>
      <c r="B479" s="64" t="s">
        <v>475</v>
      </c>
      <c r="C479" s="65"/>
      <c r="D479" s="66"/>
      <c r="E479" s="67"/>
      <c r="F479" s="68"/>
      <c r="G479" s="65"/>
      <c r="H479" s="69"/>
      <c r="I479" s="70"/>
      <c r="J479" s="70"/>
      <c r="K479" s="34" t="s">
        <v>65</v>
      </c>
      <c r="L479" s="77">
        <v>479</v>
      </c>
      <c r="M479" s="77"/>
      <c r="N479" s="72"/>
      <c r="O479" s="79" t="s">
        <v>178</v>
      </c>
      <c r="P479" s="81">
        <v>43661.25408564815</v>
      </c>
      <c r="Q479" s="79" t="s">
        <v>942</v>
      </c>
      <c r="R479" s="79"/>
      <c r="S479" s="79"/>
      <c r="T479" s="79" t="s">
        <v>1048</v>
      </c>
      <c r="U479" s="79"/>
      <c r="V479" s="82" t="s">
        <v>1389</v>
      </c>
      <c r="W479" s="81">
        <v>43661.25408564815</v>
      </c>
      <c r="X479" s="85">
        <v>43661</v>
      </c>
      <c r="Y479" s="87" t="s">
        <v>1855</v>
      </c>
      <c r="Z479" s="82" t="s">
        <v>2373</v>
      </c>
      <c r="AA479" s="79"/>
      <c r="AB479" s="79"/>
      <c r="AC479" s="87" t="s">
        <v>2892</v>
      </c>
      <c r="AD479" s="79"/>
      <c r="AE479" s="79" t="b">
        <v>0</v>
      </c>
      <c r="AF479" s="79">
        <v>0</v>
      </c>
      <c r="AG479" s="87" t="s">
        <v>2991</v>
      </c>
      <c r="AH479" s="79" t="b">
        <v>0</v>
      </c>
      <c r="AI479" s="79" t="s">
        <v>3019</v>
      </c>
      <c r="AJ479" s="79"/>
      <c r="AK479" s="87" t="s">
        <v>2991</v>
      </c>
      <c r="AL479" s="79" t="b">
        <v>0</v>
      </c>
      <c r="AM479" s="79">
        <v>0</v>
      </c>
      <c r="AN479" s="87" t="s">
        <v>2991</v>
      </c>
      <c r="AO479" s="79" t="s">
        <v>3036</v>
      </c>
      <c r="AP479" s="79" t="b">
        <v>0</v>
      </c>
      <c r="AQ479" s="87" t="s">
        <v>2892</v>
      </c>
      <c r="AR479" s="79" t="s">
        <v>178</v>
      </c>
      <c r="AS479" s="79">
        <v>0</v>
      </c>
      <c r="AT479" s="79">
        <v>0</v>
      </c>
      <c r="AU479" s="79"/>
      <c r="AV479" s="79"/>
      <c r="AW479" s="79"/>
      <c r="AX479" s="79"/>
      <c r="AY479" s="79"/>
      <c r="AZ479" s="79"/>
      <c r="BA479" s="79"/>
      <c r="BB479" s="79"/>
      <c r="BC479" s="78" t="str">
        <f>REPLACE(INDEX(GroupVertices[Group],MATCH(Edges[[#This Row],[Vertex 1]],GroupVertices[Vertex],0)),1,1,"")</f>
        <v>167</v>
      </c>
      <c r="BD479" s="78" t="str">
        <f>REPLACE(INDEX(GroupVertices[Group],MATCH(Edges[[#This Row],[Vertex 2]],GroupVertices[Vertex],0)),1,1,"")</f>
        <v>167</v>
      </c>
    </row>
    <row r="480" spans="1:56" ht="15">
      <c r="A480" s="64" t="s">
        <v>476</v>
      </c>
      <c r="B480" s="64" t="s">
        <v>476</v>
      </c>
      <c r="C480" s="65"/>
      <c r="D480" s="66"/>
      <c r="E480" s="67"/>
      <c r="F480" s="68"/>
      <c r="G480" s="65"/>
      <c r="H480" s="69"/>
      <c r="I480" s="70"/>
      <c r="J480" s="70"/>
      <c r="K480" s="34" t="s">
        <v>65</v>
      </c>
      <c r="L480" s="77">
        <v>480</v>
      </c>
      <c r="M480" s="77"/>
      <c r="N480" s="72"/>
      <c r="O480" s="79" t="s">
        <v>178</v>
      </c>
      <c r="P480" s="81">
        <v>43661.271875</v>
      </c>
      <c r="Q480" s="79" t="s">
        <v>943</v>
      </c>
      <c r="R480" s="79"/>
      <c r="S480" s="79"/>
      <c r="T480" s="79" t="s">
        <v>1048</v>
      </c>
      <c r="U480" s="79"/>
      <c r="V480" s="82" t="s">
        <v>1390</v>
      </c>
      <c r="W480" s="81">
        <v>43661.271875</v>
      </c>
      <c r="X480" s="85">
        <v>43661</v>
      </c>
      <c r="Y480" s="87" t="s">
        <v>1856</v>
      </c>
      <c r="Z480" s="82" t="s">
        <v>2374</v>
      </c>
      <c r="AA480" s="79"/>
      <c r="AB480" s="79"/>
      <c r="AC480" s="87" t="s">
        <v>2893</v>
      </c>
      <c r="AD480" s="79"/>
      <c r="AE480" s="79" t="b">
        <v>0</v>
      </c>
      <c r="AF480" s="79">
        <v>0</v>
      </c>
      <c r="AG480" s="87" t="s">
        <v>2991</v>
      </c>
      <c r="AH480" s="79" t="b">
        <v>0</v>
      </c>
      <c r="AI480" s="79" t="s">
        <v>3019</v>
      </c>
      <c r="AJ480" s="79"/>
      <c r="AK480" s="87" t="s">
        <v>2991</v>
      </c>
      <c r="AL480" s="79" t="b">
        <v>0</v>
      </c>
      <c r="AM480" s="79">
        <v>0</v>
      </c>
      <c r="AN480" s="87" t="s">
        <v>2991</v>
      </c>
      <c r="AO480" s="79" t="s">
        <v>3036</v>
      </c>
      <c r="AP480" s="79" t="b">
        <v>0</v>
      </c>
      <c r="AQ480" s="87" t="s">
        <v>2893</v>
      </c>
      <c r="AR480" s="79" t="s">
        <v>178</v>
      </c>
      <c r="AS480" s="79">
        <v>0</v>
      </c>
      <c r="AT480" s="79">
        <v>0</v>
      </c>
      <c r="AU480" s="79"/>
      <c r="AV480" s="79"/>
      <c r="AW480" s="79"/>
      <c r="AX480" s="79"/>
      <c r="AY480" s="79"/>
      <c r="AZ480" s="79"/>
      <c r="BA480" s="79"/>
      <c r="BB480" s="79"/>
      <c r="BC480" s="78" t="str">
        <f>REPLACE(INDEX(GroupVertices[Group],MATCH(Edges[[#This Row],[Vertex 1]],GroupVertices[Vertex],0)),1,1,"")</f>
        <v>168</v>
      </c>
      <c r="BD480" s="78" t="str">
        <f>REPLACE(INDEX(GroupVertices[Group],MATCH(Edges[[#This Row],[Vertex 2]],GroupVertices[Vertex],0)),1,1,"")</f>
        <v>168</v>
      </c>
    </row>
    <row r="481" spans="1:56" ht="15">
      <c r="A481" s="64" t="s">
        <v>477</v>
      </c>
      <c r="B481" s="64" t="s">
        <v>477</v>
      </c>
      <c r="C481" s="65"/>
      <c r="D481" s="66"/>
      <c r="E481" s="67"/>
      <c r="F481" s="68"/>
      <c r="G481" s="65"/>
      <c r="H481" s="69"/>
      <c r="I481" s="70"/>
      <c r="J481" s="70"/>
      <c r="K481" s="34" t="s">
        <v>65</v>
      </c>
      <c r="L481" s="77">
        <v>481</v>
      </c>
      <c r="M481" s="77"/>
      <c r="N481" s="72"/>
      <c r="O481" s="79" t="s">
        <v>178</v>
      </c>
      <c r="P481" s="81">
        <v>43661.296122685184</v>
      </c>
      <c r="Q481" s="79" t="s">
        <v>944</v>
      </c>
      <c r="R481" s="79"/>
      <c r="S481" s="79"/>
      <c r="T481" s="79" t="s">
        <v>1048</v>
      </c>
      <c r="U481" s="79"/>
      <c r="V481" s="82" t="s">
        <v>1391</v>
      </c>
      <c r="W481" s="81">
        <v>43661.296122685184</v>
      </c>
      <c r="X481" s="85">
        <v>43661</v>
      </c>
      <c r="Y481" s="87" t="s">
        <v>1857</v>
      </c>
      <c r="Z481" s="82" t="s">
        <v>2375</v>
      </c>
      <c r="AA481" s="79"/>
      <c r="AB481" s="79"/>
      <c r="AC481" s="87" t="s">
        <v>2894</v>
      </c>
      <c r="AD481" s="79"/>
      <c r="AE481" s="79" t="b">
        <v>0</v>
      </c>
      <c r="AF481" s="79">
        <v>1</v>
      </c>
      <c r="AG481" s="87" t="s">
        <v>2991</v>
      </c>
      <c r="AH481" s="79" t="b">
        <v>0</v>
      </c>
      <c r="AI481" s="79" t="s">
        <v>3019</v>
      </c>
      <c r="AJ481" s="79"/>
      <c r="AK481" s="87" t="s">
        <v>2991</v>
      </c>
      <c r="AL481" s="79" t="b">
        <v>0</v>
      </c>
      <c r="AM481" s="79">
        <v>0</v>
      </c>
      <c r="AN481" s="87" t="s">
        <v>2991</v>
      </c>
      <c r="AO481" s="79" t="s">
        <v>3036</v>
      </c>
      <c r="AP481" s="79" t="b">
        <v>0</v>
      </c>
      <c r="AQ481" s="87" t="s">
        <v>2894</v>
      </c>
      <c r="AR481" s="79" t="s">
        <v>178</v>
      </c>
      <c r="AS481" s="79">
        <v>0</v>
      </c>
      <c r="AT481" s="79">
        <v>0</v>
      </c>
      <c r="AU481" s="79"/>
      <c r="AV481" s="79"/>
      <c r="AW481" s="79"/>
      <c r="AX481" s="79"/>
      <c r="AY481" s="79"/>
      <c r="AZ481" s="79"/>
      <c r="BA481" s="79"/>
      <c r="BB481" s="79"/>
      <c r="BC481" s="78" t="str">
        <f>REPLACE(INDEX(GroupVertices[Group],MATCH(Edges[[#This Row],[Vertex 1]],GroupVertices[Vertex],0)),1,1,"")</f>
        <v>169</v>
      </c>
      <c r="BD481" s="78" t="str">
        <f>REPLACE(INDEX(GroupVertices[Group],MATCH(Edges[[#This Row],[Vertex 2]],GroupVertices[Vertex],0)),1,1,"")</f>
        <v>169</v>
      </c>
    </row>
    <row r="482" spans="1:56" ht="15">
      <c r="A482" s="64" t="s">
        <v>478</v>
      </c>
      <c r="B482" s="64" t="s">
        <v>478</v>
      </c>
      <c r="C482" s="65"/>
      <c r="D482" s="66"/>
      <c r="E482" s="67"/>
      <c r="F482" s="68"/>
      <c r="G482" s="65"/>
      <c r="H482" s="69"/>
      <c r="I482" s="70"/>
      <c r="J482" s="70"/>
      <c r="K482" s="34" t="s">
        <v>65</v>
      </c>
      <c r="L482" s="77">
        <v>482</v>
      </c>
      <c r="M482" s="77"/>
      <c r="N482" s="72"/>
      <c r="O482" s="79" t="s">
        <v>178</v>
      </c>
      <c r="P482" s="81">
        <v>43658.81081018518</v>
      </c>
      <c r="Q482" s="79" t="s">
        <v>945</v>
      </c>
      <c r="R482" s="79"/>
      <c r="S482" s="79"/>
      <c r="T482" s="79" t="s">
        <v>1052</v>
      </c>
      <c r="U482" s="79"/>
      <c r="V482" s="82" t="s">
        <v>1392</v>
      </c>
      <c r="W482" s="81">
        <v>43658.81081018518</v>
      </c>
      <c r="X482" s="85">
        <v>43658</v>
      </c>
      <c r="Y482" s="87" t="s">
        <v>1858</v>
      </c>
      <c r="Z482" s="82" t="s">
        <v>2376</v>
      </c>
      <c r="AA482" s="79"/>
      <c r="AB482" s="79"/>
      <c r="AC482" s="87" t="s">
        <v>2895</v>
      </c>
      <c r="AD482" s="79"/>
      <c r="AE482" s="79" t="b">
        <v>0</v>
      </c>
      <c r="AF482" s="79">
        <v>1</v>
      </c>
      <c r="AG482" s="87" t="s">
        <v>2991</v>
      </c>
      <c r="AH482" s="79" t="b">
        <v>0</v>
      </c>
      <c r="AI482" s="79" t="s">
        <v>3019</v>
      </c>
      <c r="AJ482" s="79"/>
      <c r="AK482" s="87" t="s">
        <v>2991</v>
      </c>
      <c r="AL482" s="79" t="b">
        <v>0</v>
      </c>
      <c r="AM482" s="79">
        <v>1</v>
      </c>
      <c r="AN482" s="87" t="s">
        <v>2991</v>
      </c>
      <c r="AO482" s="79" t="s">
        <v>3036</v>
      </c>
      <c r="AP482" s="79" t="b">
        <v>0</v>
      </c>
      <c r="AQ482" s="87" t="s">
        <v>2895</v>
      </c>
      <c r="AR482" s="79" t="s">
        <v>178</v>
      </c>
      <c r="AS482" s="79">
        <v>0</v>
      </c>
      <c r="AT482" s="79">
        <v>0</v>
      </c>
      <c r="AU482" s="79"/>
      <c r="AV482" s="79"/>
      <c r="AW482" s="79"/>
      <c r="AX482" s="79"/>
      <c r="AY482" s="79"/>
      <c r="AZ482" s="79"/>
      <c r="BA482" s="79"/>
      <c r="BB482" s="79"/>
      <c r="BC482" s="78" t="str">
        <f>REPLACE(INDEX(GroupVertices[Group],MATCH(Edges[[#This Row],[Vertex 1]],GroupVertices[Vertex],0)),1,1,"")</f>
        <v>3</v>
      </c>
      <c r="BD482" s="78" t="str">
        <f>REPLACE(INDEX(GroupVertices[Group],MATCH(Edges[[#This Row],[Vertex 2]],GroupVertices[Vertex],0)),1,1,"")</f>
        <v>3</v>
      </c>
    </row>
    <row r="483" spans="1:56" ht="15">
      <c r="A483" s="64" t="s">
        <v>479</v>
      </c>
      <c r="B483" s="64" t="s">
        <v>478</v>
      </c>
      <c r="C483" s="65"/>
      <c r="D483" s="66"/>
      <c r="E483" s="67"/>
      <c r="F483" s="68"/>
      <c r="G483" s="65"/>
      <c r="H483" s="69"/>
      <c r="I483" s="70"/>
      <c r="J483" s="70"/>
      <c r="K483" s="34" t="s">
        <v>65</v>
      </c>
      <c r="L483" s="77">
        <v>483</v>
      </c>
      <c r="M483" s="77"/>
      <c r="N483" s="72"/>
      <c r="O483" s="79" t="s">
        <v>562</v>
      </c>
      <c r="P483" s="81">
        <v>43659.116122685184</v>
      </c>
      <c r="Q483" s="79" t="s">
        <v>945</v>
      </c>
      <c r="R483" s="79"/>
      <c r="S483" s="79"/>
      <c r="T483" s="79" t="s">
        <v>1052</v>
      </c>
      <c r="U483" s="79"/>
      <c r="V483" s="82" t="s">
        <v>1393</v>
      </c>
      <c r="W483" s="81">
        <v>43659.116122685184</v>
      </c>
      <c r="X483" s="85">
        <v>43659</v>
      </c>
      <c r="Y483" s="87" t="s">
        <v>1859</v>
      </c>
      <c r="Z483" s="82" t="s">
        <v>2377</v>
      </c>
      <c r="AA483" s="79"/>
      <c r="AB483" s="79"/>
      <c r="AC483" s="87" t="s">
        <v>2896</v>
      </c>
      <c r="AD483" s="79"/>
      <c r="AE483" s="79" t="b">
        <v>0</v>
      </c>
      <c r="AF483" s="79">
        <v>0</v>
      </c>
      <c r="AG483" s="87" t="s">
        <v>2991</v>
      </c>
      <c r="AH483" s="79" t="b">
        <v>0</v>
      </c>
      <c r="AI483" s="79" t="s">
        <v>3019</v>
      </c>
      <c r="AJ483" s="79"/>
      <c r="AK483" s="87" t="s">
        <v>2991</v>
      </c>
      <c r="AL483" s="79" t="b">
        <v>0</v>
      </c>
      <c r="AM483" s="79">
        <v>1</v>
      </c>
      <c r="AN483" s="87" t="s">
        <v>2895</v>
      </c>
      <c r="AO483" s="79" t="s">
        <v>3037</v>
      </c>
      <c r="AP483" s="79" t="b">
        <v>0</v>
      </c>
      <c r="AQ483" s="87" t="s">
        <v>2895</v>
      </c>
      <c r="AR483" s="79" t="s">
        <v>178</v>
      </c>
      <c r="AS483" s="79">
        <v>0</v>
      </c>
      <c r="AT483" s="79">
        <v>0</v>
      </c>
      <c r="AU483" s="79"/>
      <c r="AV483" s="79"/>
      <c r="AW483" s="79"/>
      <c r="AX483" s="79"/>
      <c r="AY483" s="79"/>
      <c r="AZ483" s="79"/>
      <c r="BA483" s="79"/>
      <c r="BB483" s="79"/>
      <c r="BC483" s="78" t="str">
        <f>REPLACE(INDEX(GroupVertices[Group],MATCH(Edges[[#This Row],[Vertex 1]],GroupVertices[Vertex],0)),1,1,"")</f>
        <v>3</v>
      </c>
      <c r="BD483" s="78" t="str">
        <f>REPLACE(INDEX(GroupVertices[Group],MATCH(Edges[[#This Row],[Vertex 2]],GroupVertices[Vertex],0)),1,1,"")</f>
        <v>3</v>
      </c>
    </row>
    <row r="484" spans="1:56" ht="15">
      <c r="A484" s="64" t="s">
        <v>480</v>
      </c>
      <c r="B484" s="64" t="s">
        <v>480</v>
      </c>
      <c r="C484" s="65"/>
      <c r="D484" s="66"/>
      <c r="E484" s="67"/>
      <c r="F484" s="68"/>
      <c r="G484" s="65"/>
      <c r="H484" s="69"/>
      <c r="I484" s="70"/>
      <c r="J484" s="70"/>
      <c r="K484" s="34" t="s">
        <v>65</v>
      </c>
      <c r="L484" s="77">
        <v>484</v>
      </c>
      <c r="M484" s="77"/>
      <c r="N484" s="72"/>
      <c r="O484" s="79" t="s">
        <v>178</v>
      </c>
      <c r="P484" s="81">
        <v>43658.933958333335</v>
      </c>
      <c r="Q484" s="79" t="s">
        <v>946</v>
      </c>
      <c r="R484" s="79"/>
      <c r="S484" s="79"/>
      <c r="T484" s="79" t="s">
        <v>1048</v>
      </c>
      <c r="U484" s="79"/>
      <c r="V484" s="82" t="s">
        <v>1394</v>
      </c>
      <c r="W484" s="81">
        <v>43658.933958333335</v>
      </c>
      <c r="X484" s="85">
        <v>43658</v>
      </c>
      <c r="Y484" s="87" t="s">
        <v>1860</v>
      </c>
      <c r="Z484" s="82" t="s">
        <v>2378</v>
      </c>
      <c r="AA484" s="79"/>
      <c r="AB484" s="79"/>
      <c r="AC484" s="87" t="s">
        <v>2897</v>
      </c>
      <c r="AD484" s="79"/>
      <c r="AE484" s="79" t="b">
        <v>0</v>
      </c>
      <c r="AF484" s="79">
        <v>2</v>
      </c>
      <c r="AG484" s="87" t="s">
        <v>2991</v>
      </c>
      <c r="AH484" s="79" t="b">
        <v>0</v>
      </c>
      <c r="AI484" s="79" t="s">
        <v>3019</v>
      </c>
      <c r="AJ484" s="79"/>
      <c r="AK484" s="87" t="s">
        <v>2991</v>
      </c>
      <c r="AL484" s="79" t="b">
        <v>0</v>
      </c>
      <c r="AM484" s="79">
        <v>1</v>
      </c>
      <c r="AN484" s="87" t="s">
        <v>2991</v>
      </c>
      <c r="AO484" s="79" t="s">
        <v>3036</v>
      </c>
      <c r="AP484" s="79" t="b">
        <v>0</v>
      </c>
      <c r="AQ484" s="87" t="s">
        <v>2897</v>
      </c>
      <c r="AR484" s="79" t="s">
        <v>178</v>
      </c>
      <c r="AS484" s="79">
        <v>0</v>
      </c>
      <c r="AT484" s="79">
        <v>0</v>
      </c>
      <c r="AU484" s="79"/>
      <c r="AV484" s="79"/>
      <c r="AW484" s="79"/>
      <c r="AX484" s="79"/>
      <c r="AY484" s="79"/>
      <c r="AZ484" s="79"/>
      <c r="BA484" s="79"/>
      <c r="BB484" s="79"/>
      <c r="BC484" s="78" t="str">
        <f>REPLACE(INDEX(GroupVertices[Group],MATCH(Edges[[#This Row],[Vertex 1]],GroupVertices[Vertex],0)),1,1,"")</f>
        <v>3</v>
      </c>
      <c r="BD484" s="78" t="str">
        <f>REPLACE(INDEX(GroupVertices[Group],MATCH(Edges[[#This Row],[Vertex 2]],GroupVertices[Vertex],0)),1,1,"")</f>
        <v>3</v>
      </c>
    </row>
    <row r="485" spans="1:56" ht="15">
      <c r="A485" s="64" t="s">
        <v>479</v>
      </c>
      <c r="B485" s="64" t="s">
        <v>480</v>
      </c>
      <c r="C485" s="65"/>
      <c r="D485" s="66"/>
      <c r="E485" s="67"/>
      <c r="F485" s="68"/>
      <c r="G485" s="65"/>
      <c r="H485" s="69"/>
      <c r="I485" s="70"/>
      <c r="J485" s="70"/>
      <c r="K485" s="34" t="s">
        <v>65</v>
      </c>
      <c r="L485" s="77">
        <v>485</v>
      </c>
      <c r="M485" s="77"/>
      <c r="N485" s="72"/>
      <c r="O485" s="79" t="s">
        <v>562</v>
      </c>
      <c r="P485" s="81">
        <v>43659.11665509259</v>
      </c>
      <c r="Q485" s="79" t="s">
        <v>946</v>
      </c>
      <c r="R485" s="79"/>
      <c r="S485" s="79"/>
      <c r="T485" s="79" t="s">
        <v>1048</v>
      </c>
      <c r="U485" s="79"/>
      <c r="V485" s="82" t="s">
        <v>1393</v>
      </c>
      <c r="W485" s="81">
        <v>43659.11665509259</v>
      </c>
      <c r="X485" s="85">
        <v>43659</v>
      </c>
      <c r="Y485" s="87" t="s">
        <v>1861</v>
      </c>
      <c r="Z485" s="82" t="s">
        <v>2379</v>
      </c>
      <c r="AA485" s="79"/>
      <c r="AB485" s="79"/>
      <c r="AC485" s="87" t="s">
        <v>2898</v>
      </c>
      <c r="AD485" s="79"/>
      <c r="AE485" s="79" t="b">
        <v>0</v>
      </c>
      <c r="AF485" s="79">
        <v>0</v>
      </c>
      <c r="AG485" s="87" t="s">
        <v>2991</v>
      </c>
      <c r="AH485" s="79" t="b">
        <v>0</v>
      </c>
      <c r="AI485" s="79" t="s">
        <v>3019</v>
      </c>
      <c r="AJ485" s="79"/>
      <c r="AK485" s="87" t="s">
        <v>2991</v>
      </c>
      <c r="AL485" s="79" t="b">
        <v>0</v>
      </c>
      <c r="AM485" s="79">
        <v>1</v>
      </c>
      <c r="AN485" s="87" t="s">
        <v>2897</v>
      </c>
      <c r="AO485" s="79" t="s">
        <v>3037</v>
      </c>
      <c r="AP485" s="79" t="b">
        <v>0</v>
      </c>
      <c r="AQ485" s="87" t="s">
        <v>2897</v>
      </c>
      <c r="AR485" s="79" t="s">
        <v>178</v>
      </c>
      <c r="AS485" s="79">
        <v>0</v>
      </c>
      <c r="AT485" s="79">
        <v>0</v>
      </c>
      <c r="AU485" s="79"/>
      <c r="AV485" s="79"/>
      <c r="AW485" s="79"/>
      <c r="AX485" s="79"/>
      <c r="AY485" s="79"/>
      <c r="AZ485" s="79"/>
      <c r="BA485" s="79"/>
      <c r="BB485" s="79"/>
      <c r="BC485" s="78" t="str">
        <f>REPLACE(INDEX(GroupVertices[Group],MATCH(Edges[[#This Row],[Vertex 1]],GroupVertices[Vertex],0)),1,1,"")</f>
        <v>3</v>
      </c>
      <c r="BD485" s="78" t="str">
        <f>REPLACE(INDEX(GroupVertices[Group],MATCH(Edges[[#This Row],[Vertex 2]],GroupVertices[Vertex],0)),1,1,"")</f>
        <v>3</v>
      </c>
    </row>
    <row r="486" spans="1:56" ht="15">
      <c r="A486" s="64" t="s">
        <v>481</v>
      </c>
      <c r="B486" s="64" t="s">
        <v>555</v>
      </c>
      <c r="C486" s="65"/>
      <c r="D486" s="66"/>
      <c r="E486" s="67"/>
      <c r="F486" s="68"/>
      <c r="G486" s="65"/>
      <c r="H486" s="69"/>
      <c r="I486" s="70"/>
      <c r="J486" s="70"/>
      <c r="K486" s="34" t="s">
        <v>65</v>
      </c>
      <c r="L486" s="77">
        <v>486</v>
      </c>
      <c r="M486" s="77"/>
      <c r="N486" s="72"/>
      <c r="O486" s="79" t="s">
        <v>560</v>
      </c>
      <c r="P486" s="81">
        <v>43658.978680555556</v>
      </c>
      <c r="Q486" s="79" t="s">
        <v>947</v>
      </c>
      <c r="R486" s="79"/>
      <c r="S486" s="79"/>
      <c r="T486" s="79" t="s">
        <v>1048</v>
      </c>
      <c r="U486" s="79"/>
      <c r="V486" s="82" t="s">
        <v>1395</v>
      </c>
      <c r="W486" s="81">
        <v>43658.978680555556</v>
      </c>
      <c r="X486" s="85">
        <v>43658</v>
      </c>
      <c r="Y486" s="87" t="s">
        <v>1862</v>
      </c>
      <c r="Z486" s="82" t="s">
        <v>2380</v>
      </c>
      <c r="AA486" s="79"/>
      <c r="AB486" s="79"/>
      <c r="AC486" s="87" t="s">
        <v>2899</v>
      </c>
      <c r="AD486" s="87" t="s">
        <v>2988</v>
      </c>
      <c r="AE486" s="79" t="b">
        <v>0</v>
      </c>
      <c r="AF486" s="79">
        <v>1</v>
      </c>
      <c r="AG486" s="87" t="s">
        <v>3015</v>
      </c>
      <c r="AH486" s="79" t="b">
        <v>0</v>
      </c>
      <c r="AI486" s="79" t="s">
        <v>3019</v>
      </c>
      <c r="AJ486" s="79"/>
      <c r="AK486" s="87" t="s">
        <v>2991</v>
      </c>
      <c r="AL486" s="79" t="b">
        <v>0</v>
      </c>
      <c r="AM486" s="79">
        <v>1</v>
      </c>
      <c r="AN486" s="87" t="s">
        <v>2991</v>
      </c>
      <c r="AO486" s="79" t="s">
        <v>3036</v>
      </c>
      <c r="AP486" s="79" t="b">
        <v>0</v>
      </c>
      <c r="AQ486" s="87" t="s">
        <v>2988</v>
      </c>
      <c r="AR486" s="79" t="s">
        <v>178</v>
      </c>
      <c r="AS486" s="79">
        <v>0</v>
      </c>
      <c r="AT486" s="79">
        <v>0</v>
      </c>
      <c r="AU486" s="79"/>
      <c r="AV486" s="79"/>
      <c r="AW486" s="79"/>
      <c r="AX486" s="79"/>
      <c r="AY486" s="79"/>
      <c r="AZ486" s="79"/>
      <c r="BA486" s="79"/>
      <c r="BB486" s="79"/>
      <c r="BC486" s="78" t="str">
        <f>REPLACE(INDEX(GroupVertices[Group],MATCH(Edges[[#This Row],[Vertex 1]],GroupVertices[Vertex],0)),1,1,"")</f>
        <v>3</v>
      </c>
      <c r="BD486" s="78" t="str">
        <f>REPLACE(INDEX(GroupVertices[Group],MATCH(Edges[[#This Row],[Vertex 2]],GroupVertices[Vertex],0)),1,1,"")</f>
        <v>3</v>
      </c>
    </row>
    <row r="487" spans="1:56" ht="15">
      <c r="A487" s="64" t="s">
        <v>479</v>
      </c>
      <c r="B487" s="64" t="s">
        <v>481</v>
      </c>
      <c r="C487" s="65"/>
      <c r="D487" s="66"/>
      <c r="E487" s="67"/>
      <c r="F487" s="68"/>
      <c r="G487" s="65"/>
      <c r="H487" s="69"/>
      <c r="I487" s="70"/>
      <c r="J487" s="70"/>
      <c r="K487" s="34" t="s">
        <v>65</v>
      </c>
      <c r="L487" s="77">
        <v>487</v>
      </c>
      <c r="M487" s="77"/>
      <c r="N487" s="72"/>
      <c r="O487" s="79" t="s">
        <v>562</v>
      </c>
      <c r="P487" s="81">
        <v>43659.11688657408</v>
      </c>
      <c r="Q487" s="79" t="s">
        <v>947</v>
      </c>
      <c r="R487" s="79"/>
      <c r="S487" s="79"/>
      <c r="T487" s="79" t="s">
        <v>1048</v>
      </c>
      <c r="U487" s="79"/>
      <c r="V487" s="82" t="s">
        <v>1393</v>
      </c>
      <c r="W487" s="81">
        <v>43659.11688657408</v>
      </c>
      <c r="X487" s="85">
        <v>43659</v>
      </c>
      <c r="Y487" s="87" t="s">
        <v>1863</v>
      </c>
      <c r="Z487" s="82" t="s">
        <v>2381</v>
      </c>
      <c r="AA487" s="79"/>
      <c r="AB487" s="79"/>
      <c r="AC487" s="87" t="s">
        <v>2900</v>
      </c>
      <c r="AD487" s="79"/>
      <c r="AE487" s="79" t="b">
        <v>0</v>
      </c>
      <c r="AF487" s="79">
        <v>0</v>
      </c>
      <c r="AG487" s="87" t="s">
        <v>2991</v>
      </c>
      <c r="AH487" s="79" t="b">
        <v>0</v>
      </c>
      <c r="AI487" s="79" t="s">
        <v>3019</v>
      </c>
      <c r="AJ487" s="79"/>
      <c r="AK487" s="87" t="s">
        <v>2991</v>
      </c>
      <c r="AL487" s="79" t="b">
        <v>0</v>
      </c>
      <c r="AM487" s="79">
        <v>1</v>
      </c>
      <c r="AN487" s="87" t="s">
        <v>2899</v>
      </c>
      <c r="AO487" s="79" t="s">
        <v>3037</v>
      </c>
      <c r="AP487" s="79" t="b">
        <v>0</v>
      </c>
      <c r="AQ487" s="87" t="s">
        <v>2899</v>
      </c>
      <c r="AR487" s="79" t="s">
        <v>178</v>
      </c>
      <c r="AS487" s="79">
        <v>0</v>
      </c>
      <c r="AT487" s="79">
        <v>0</v>
      </c>
      <c r="AU487" s="79"/>
      <c r="AV487" s="79"/>
      <c r="AW487" s="79"/>
      <c r="AX487" s="79"/>
      <c r="AY487" s="79"/>
      <c r="AZ487" s="79"/>
      <c r="BA487" s="79"/>
      <c r="BB487" s="79"/>
      <c r="BC487" s="78" t="str">
        <f>REPLACE(INDEX(GroupVertices[Group],MATCH(Edges[[#This Row],[Vertex 1]],GroupVertices[Vertex],0)),1,1,"")</f>
        <v>3</v>
      </c>
      <c r="BD487" s="78" t="str">
        <f>REPLACE(INDEX(GroupVertices[Group],MATCH(Edges[[#This Row],[Vertex 2]],GroupVertices[Vertex],0)),1,1,"")</f>
        <v>3</v>
      </c>
    </row>
    <row r="488" spans="1:56" ht="15">
      <c r="A488" s="64" t="s">
        <v>479</v>
      </c>
      <c r="B488" s="64" t="s">
        <v>555</v>
      </c>
      <c r="C488" s="65"/>
      <c r="D488" s="66"/>
      <c r="E488" s="67"/>
      <c r="F488" s="68"/>
      <c r="G488" s="65"/>
      <c r="H488" s="69"/>
      <c r="I488" s="70"/>
      <c r="J488" s="70"/>
      <c r="K488" s="34" t="s">
        <v>65</v>
      </c>
      <c r="L488" s="77">
        <v>488</v>
      </c>
      <c r="M488" s="77"/>
      <c r="N488" s="72"/>
      <c r="O488" s="79" t="s">
        <v>560</v>
      </c>
      <c r="P488" s="81">
        <v>43659.11688657408</v>
      </c>
      <c r="Q488" s="79" t="s">
        <v>947</v>
      </c>
      <c r="R488" s="79"/>
      <c r="S488" s="79"/>
      <c r="T488" s="79" t="s">
        <v>1048</v>
      </c>
      <c r="U488" s="79"/>
      <c r="V488" s="82" t="s">
        <v>1393</v>
      </c>
      <c r="W488" s="81">
        <v>43659.11688657408</v>
      </c>
      <c r="X488" s="85">
        <v>43659</v>
      </c>
      <c r="Y488" s="87" t="s">
        <v>1863</v>
      </c>
      <c r="Z488" s="82" t="s">
        <v>2381</v>
      </c>
      <c r="AA488" s="79"/>
      <c r="AB488" s="79"/>
      <c r="AC488" s="87" t="s">
        <v>2900</v>
      </c>
      <c r="AD488" s="79"/>
      <c r="AE488" s="79" t="b">
        <v>0</v>
      </c>
      <c r="AF488" s="79">
        <v>0</v>
      </c>
      <c r="AG488" s="87" t="s">
        <v>2991</v>
      </c>
      <c r="AH488" s="79" t="b">
        <v>0</v>
      </c>
      <c r="AI488" s="79" t="s">
        <v>3019</v>
      </c>
      <c r="AJ488" s="79"/>
      <c r="AK488" s="87" t="s">
        <v>2991</v>
      </c>
      <c r="AL488" s="79" t="b">
        <v>0</v>
      </c>
      <c r="AM488" s="79">
        <v>1</v>
      </c>
      <c r="AN488" s="87" t="s">
        <v>2899</v>
      </c>
      <c r="AO488" s="79" t="s">
        <v>3037</v>
      </c>
      <c r="AP488" s="79" t="b">
        <v>0</v>
      </c>
      <c r="AQ488" s="87" t="s">
        <v>2899</v>
      </c>
      <c r="AR488" s="79" t="s">
        <v>178</v>
      </c>
      <c r="AS488" s="79">
        <v>0</v>
      </c>
      <c r="AT488" s="79">
        <v>0</v>
      </c>
      <c r="AU488" s="79"/>
      <c r="AV488" s="79"/>
      <c r="AW488" s="79"/>
      <c r="AX488" s="79"/>
      <c r="AY488" s="79"/>
      <c r="AZ488" s="79"/>
      <c r="BA488" s="79"/>
      <c r="BB488" s="79"/>
      <c r="BC488" s="78" t="str">
        <f>REPLACE(INDEX(GroupVertices[Group],MATCH(Edges[[#This Row],[Vertex 1]],GroupVertices[Vertex],0)),1,1,"")</f>
        <v>3</v>
      </c>
      <c r="BD488" s="78" t="str">
        <f>REPLACE(INDEX(GroupVertices[Group],MATCH(Edges[[#This Row],[Vertex 2]],GroupVertices[Vertex],0)),1,1,"")</f>
        <v>3</v>
      </c>
    </row>
    <row r="489" spans="1:56" ht="15">
      <c r="A489" s="64" t="s">
        <v>458</v>
      </c>
      <c r="B489" s="64" t="s">
        <v>458</v>
      </c>
      <c r="C489" s="65"/>
      <c r="D489" s="66"/>
      <c r="E489" s="67"/>
      <c r="F489" s="68"/>
      <c r="G489" s="65"/>
      <c r="H489" s="69"/>
      <c r="I489" s="70"/>
      <c r="J489" s="70"/>
      <c r="K489" s="34" t="s">
        <v>65</v>
      </c>
      <c r="L489" s="77">
        <v>489</v>
      </c>
      <c r="M489" s="77"/>
      <c r="N489" s="72"/>
      <c r="O489" s="79" t="s">
        <v>178</v>
      </c>
      <c r="P489" s="81">
        <v>43659.1000462963</v>
      </c>
      <c r="Q489" s="79" t="s">
        <v>948</v>
      </c>
      <c r="R489" s="79"/>
      <c r="S489" s="79"/>
      <c r="T489" s="79" t="s">
        <v>1048</v>
      </c>
      <c r="U489" s="82" t="s">
        <v>1159</v>
      </c>
      <c r="V489" s="82" t="s">
        <v>1159</v>
      </c>
      <c r="W489" s="81">
        <v>43659.1000462963</v>
      </c>
      <c r="X489" s="85">
        <v>43659</v>
      </c>
      <c r="Y489" s="87" t="s">
        <v>1864</v>
      </c>
      <c r="Z489" s="82" t="s">
        <v>2382</v>
      </c>
      <c r="AA489" s="79"/>
      <c r="AB489" s="79"/>
      <c r="AC489" s="87" t="s">
        <v>2901</v>
      </c>
      <c r="AD489" s="79"/>
      <c r="AE489" s="79" t="b">
        <v>0</v>
      </c>
      <c r="AF489" s="79">
        <v>2</v>
      </c>
      <c r="AG489" s="87" t="s">
        <v>2991</v>
      </c>
      <c r="AH489" s="79" t="b">
        <v>0</v>
      </c>
      <c r="AI489" s="79" t="s">
        <v>3019</v>
      </c>
      <c r="AJ489" s="79"/>
      <c r="AK489" s="87" t="s">
        <v>2991</v>
      </c>
      <c r="AL489" s="79" t="b">
        <v>0</v>
      </c>
      <c r="AM489" s="79">
        <v>1</v>
      </c>
      <c r="AN489" s="87" t="s">
        <v>2991</v>
      </c>
      <c r="AO489" s="79" t="s">
        <v>3036</v>
      </c>
      <c r="AP489" s="79" t="b">
        <v>0</v>
      </c>
      <c r="AQ489" s="87" t="s">
        <v>2901</v>
      </c>
      <c r="AR489" s="79" t="s">
        <v>178</v>
      </c>
      <c r="AS489" s="79">
        <v>0</v>
      </c>
      <c r="AT489" s="79">
        <v>0</v>
      </c>
      <c r="AU489" s="79"/>
      <c r="AV489" s="79"/>
      <c r="AW489" s="79"/>
      <c r="AX489" s="79"/>
      <c r="AY489" s="79"/>
      <c r="AZ489" s="79"/>
      <c r="BA489" s="79"/>
      <c r="BB489" s="79"/>
      <c r="BC489" s="78" t="str">
        <f>REPLACE(INDEX(GroupVertices[Group],MATCH(Edges[[#This Row],[Vertex 1]],GroupVertices[Vertex],0)),1,1,"")</f>
        <v>3</v>
      </c>
      <c r="BD489" s="78" t="str">
        <f>REPLACE(INDEX(GroupVertices[Group],MATCH(Edges[[#This Row],[Vertex 2]],GroupVertices[Vertex],0)),1,1,"")</f>
        <v>3</v>
      </c>
    </row>
    <row r="490" spans="1:56" ht="15">
      <c r="A490" s="64" t="s">
        <v>479</v>
      </c>
      <c r="B490" s="64" t="s">
        <v>458</v>
      </c>
      <c r="C490" s="65"/>
      <c r="D490" s="66"/>
      <c r="E490" s="67"/>
      <c r="F490" s="68"/>
      <c r="G490" s="65"/>
      <c r="H490" s="69"/>
      <c r="I490" s="70"/>
      <c r="J490" s="70"/>
      <c r="K490" s="34" t="s">
        <v>65</v>
      </c>
      <c r="L490" s="77">
        <v>490</v>
      </c>
      <c r="M490" s="77"/>
      <c r="N490" s="72"/>
      <c r="O490" s="79" t="s">
        <v>562</v>
      </c>
      <c r="P490" s="81">
        <v>43659.11733796296</v>
      </c>
      <c r="Q490" s="79" t="s">
        <v>948</v>
      </c>
      <c r="R490" s="79"/>
      <c r="S490" s="79"/>
      <c r="T490" s="79" t="s">
        <v>1048</v>
      </c>
      <c r="U490" s="79"/>
      <c r="V490" s="82" t="s">
        <v>1393</v>
      </c>
      <c r="W490" s="81">
        <v>43659.11733796296</v>
      </c>
      <c r="X490" s="85">
        <v>43659</v>
      </c>
      <c r="Y490" s="87" t="s">
        <v>1865</v>
      </c>
      <c r="Z490" s="82" t="s">
        <v>2383</v>
      </c>
      <c r="AA490" s="79"/>
      <c r="AB490" s="79"/>
      <c r="AC490" s="87" t="s">
        <v>2902</v>
      </c>
      <c r="AD490" s="79"/>
      <c r="AE490" s="79" t="b">
        <v>0</v>
      </c>
      <c r="AF490" s="79">
        <v>0</v>
      </c>
      <c r="AG490" s="87" t="s">
        <v>2991</v>
      </c>
      <c r="AH490" s="79" t="b">
        <v>0</v>
      </c>
      <c r="AI490" s="79" t="s">
        <v>3019</v>
      </c>
      <c r="AJ490" s="79"/>
      <c r="AK490" s="87" t="s">
        <v>2991</v>
      </c>
      <c r="AL490" s="79" t="b">
        <v>0</v>
      </c>
      <c r="AM490" s="79">
        <v>1</v>
      </c>
      <c r="AN490" s="87" t="s">
        <v>2901</v>
      </c>
      <c r="AO490" s="79" t="s">
        <v>3037</v>
      </c>
      <c r="AP490" s="79" t="b">
        <v>0</v>
      </c>
      <c r="AQ490" s="87" t="s">
        <v>2901</v>
      </c>
      <c r="AR490" s="79" t="s">
        <v>178</v>
      </c>
      <c r="AS490" s="79">
        <v>0</v>
      </c>
      <c r="AT490" s="79">
        <v>0</v>
      </c>
      <c r="AU490" s="79"/>
      <c r="AV490" s="79"/>
      <c r="AW490" s="79"/>
      <c r="AX490" s="79"/>
      <c r="AY490" s="79"/>
      <c r="AZ490" s="79"/>
      <c r="BA490" s="79"/>
      <c r="BB490" s="79"/>
      <c r="BC490" s="78" t="str">
        <f>REPLACE(INDEX(GroupVertices[Group],MATCH(Edges[[#This Row],[Vertex 1]],GroupVertices[Vertex],0)),1,1,"")</f>
        <v>3</v>
      </c>
      <c r="BD490" s="78" t="str">
        <f>REPLACE(INDEX(GroupVertices[Group],MATCH(Edges[[#This Row],[Vertex 2]],GroupVertices[Vertex],0)),1,1,"")</f>
        <v>3</v>
      </c>
    </row>
    <row r="491" spans="1:56" ht="15">
      <c r="A491" s="64" t="s">
        <v>482</v>
      </c>
      <c r="B491" s="64" t="s">
        <v>482</v>
      </c>
      <c r="C491" s="65"/>
      <c r="D491" s="66"/>
      <c r="E491" s="67"/>
      <c r="F491" s="68"/>
      <c r="G491" s="65"/>
      <c r="H491" s="69"/>
      <c r="I491" s="70"/>
      <c r="J491" s="70"/>
      <c r="K491" s="34" t="s">
        <v>65</v>
      </c>
      <c r="L491" s="77">
        <v>491</v>
      </c>
      <c r="M491" s="77"/>
      <c r="N491" s="72"/>
      <c r="O491" s="79" t="s">
        <v>178</v>
      </c>
      <c r="P491" s="81">
        <v>43658.899618055555</v>
      </c>
      <c r="Q491" s="79" t="s">
        <v>949</v>
      </c>
      <c r="R491" s="79"/>
      <c r="S491" s="79"/>
      <c r="T491" s="79" t="s">
        <v>1048</v>
      </c>
      <c r="U491" s="79"/>
      <c r="V491" s="82" t="s">
        <v>1396</v>
      </c>
      <c r="W491" s="81">
        <v>43658.899618055555</v>
      </c>
      <c r="X491" s="85">
        <v>43658</v>
      </c>
      <c r="Y491" s="87" t="s">
        <v>1866</v>
      </c>
      <c r="Z491" s="82" t="s">
        <v>2384</v>
      </c>
      <c r="AA491" s="79"/>
      <c r="AB491" s="79"/>
      <c r="AC491" s="87" t="s">
        <v>2903</v>
      </c>
      <c r="AD491" s="79"/>
      <c r="AE491" s="79" t="b">
        <v>0</v>
      </c>
      <c r="AF491" s="79">
        <v>1</v>
      </c>
      <c r="AG491" s="87" t="s">
        <v>2991</v>
      </c>
      <c r="AH491" s="79" t="b">
        <v>0</v>
      </c>
      <c r="AI491" s="79" t="s">
        <v>3019</v>
      </c>
      <c r="AJ491" s="79"/>
      <c r="AK491" s="87" t="s">
        <v>2991</v>
      </c>
      <c r="AL491" s="79" t="b">
        <v>0</v>
      </c>
      <c r="AM491" s="79">
        <v>0</v>
      </c>
      <c r="AN491" s="87" t="s">
        <v>2991</v>
      </c>
      <c r="AO491" s="79" t="s">
        <v>3036</v>
      </c>
      <c r="AP491" s="79" t="b">
        <v>0</v>
      </c>
      <c r="AQ491" s="87" t="s">
        <v>2903</v>
      </c>
      <c r="AR491" s="79" t="s">
        <v>178</v>
      </c>
      <c r="AS491" s="79">
        <v>0</v>
      </c>
      <c r="AT491" s="79">
        <v>0</v>
      </c>
      <c r="AU491" s="79"/>
      <c r="AV491" s="79"/>
      <c r="AW491" s="79"/>
      <c r="AX491" s="79"/>
      <c r="AY491" s="79"/>
      <c r="AZ491" s="79"/>
      <c r="BA491" s="79"/>
      <c r="BB491" s="79"/>
      <c r="BC491" s="78" t="str">
        <f>REPLACE(INDEX(GroupVertices[Group],MATCH(Edges[[#This Row],[Vertex 1]],GroupVertices[Vertex],0)),1,1,"")</f>
        <v>3</v>
      </c>
      <c r="BD491" s="78" t="str">
        <f>REPLACE(INDEX(GroupVertices[Group],MATCH(Edges[[#This Row],[Vertex 2]],GroupVertices[Vertex],0)),1,1,"")</f>
        <v>3</v>
      </c>
    </row>
    <row r="492" spans="1:56" ht="15">
      <c r="A492" s="64" t="s">
        <v>482</v>
      </c>
      <c r="B492" s="64" t="s">
        <v>482</v>
      </c>
      <c r="C492" s="65"/>
      <c r="D492" s="66"/>
      <c r="E492" s="67"/>
      <c r="F492" s="68"/>
      <c r="G492" s="65"/>
      <c r="H492" s="69"/>
      <c r="I492" s="70"/>
      <c r="J492" s="70"/>
      <c r="K492" s="34" t="s">
        <v>65</v>
      </c>
      <c r="L492" s="77">
        <v>492</v>
      </c>
      <c r="M492" s="77"/>
      <c r="N492" s="72"/>
      <c r="O492" s="79" t="s">
        <v>178</v>
      </c>
      <c r="P492" s="81">
        <v>43658.95148148148</v>
      </c>
      <c r="Q492" s="79" t="s">
        <v>950</v>
      </c>
      <c r="R492" s="79"/>
      <c r="S492" s="79"/>
      <c r="T492" s="79" t="s">
        <v>1048</v>
      </c>
      <c r="U492" s="79"/>
      <c r="V492" s="82" t="s">
        <v>1396</v>
      </c>
      <c r="W492" s="81">
        <v>43658.95148148148</v>
      </c>
      <c r="X492" s="85">
        <v>43658</v>
      </c>
      <c r="Y492" s="87" t="s">
        <v>1867</v>
      </c>
      <c r="Z492" s="82" t="s">
        <v>2385</v>
      </c>
      <c r="AA492" s="79"/>
      <c r="AB492" s="79"/>
      <c r="AC492" s="87" t="s">
        <v>2904</v>
      </c>
      <c r="AD492" s="79"/>
      <c r="AE492" s="79" t="b">
        <v>0</v>
      </c>
      <c r="AF492" s="79">
        <v>1</v>
      </c>
      <c r="AG492" s="87" t="s">
        <v>2991</v>
      </c>
      <c r="AH492" s="79" t="b">
        <v>0</v>
      </c>
      <c r="AI492" s="79" t="s">
        <v>3019</v>
      </c>
      <c r="AJ492" s="79"/>
      <c r="AK492" s="87" t="s">
        <v>2991</v>
      </c>
      <c r="AL492" s="79" t="b">
        <v>0</v>
      </c>
      <c r="AM492" s="79">
        <v>0</v>
      </c>
      <c r="AN492" s="87" t="s">
        <v>2991</v>
      </c>
      <c r="AO492" s="79" t="s">
        <v>3036</v>
      </c>
      <c r="AP492" s="79" t="b">
        <v>0</v>
      </c>
      <c r="AQ492" s="87" t="s">
        <v>2904</v>
      </c>
      <c r="AR492" s="79" t="s">
        <v>178</v>
      </c>
      <c r="AS492" s="79">
        <v>0</v>
      </c>
      <c r="AT492" s="79">
        <v>0</v>
      </c>
      <c r="AU492" s="79"/>
      <c r="AV492" s="79"/>
      <c r="AW492" s="79"/>
      <c r="AX492" s="79"/>
      <c r="AY492" s="79"/>
      <c r="AZ492" s="79"/>
      <c r="BA492" s="79"/>
      <c r="BB492" s="79"/>
      <c r="BC492" s="78" t="str">
        <f>REPLACE(INDEX(GroupVertices[Group],MATCH(Edges[[#This Row],[Vertex 1]],GroupVertices[Vertex],0)),1,1,"")</f>
        <v>3</v>
      </c>
      <c r="BD492" s="78" t="str">
        <f>REPLACE(INDEX(GroupVertices[Group],MATCH(Edges[[#This Row],[Vertex 2]],GroupVertices[Vertex],0)),1,1,"")</f>
        <v>3</v>
      </c>
    </row>
    <row r="493" spans="1:56" ht="15">
      <c r="A493" s="64" t="s">
        <v>482</v>
      </c>
      <c r="B493" s="64" t="s">
        <v>482</v>
      </c>
      <c r="C493" s="65"/>
      <c r="D493" s="66"/>
      <c r="E493" s="67"/>
      <c r="F493" s="68"/>
      <c r="G493" s="65"/>
      <c r="H493" s="69"/>
      <c r="I493" s="70"/>
      <c r="J493" s="70"/>
      <c r="K493" s="34" t="s">
        <v>65</v>
      </c>
      <c r="L493" s="77">
        <v>493</v>
      </c>
      <c r="M493" s="77"/>
      <c r="N493" s="72"/>
      <c r="O493" s="79" t="s">
        <v>178</v>
      </c>
      <c r="P493" s="81">
        <v>43659.111967592595</v>
      </c>
      <c r="Q493" s="79" t="s">
        <v>951</v>
      </c>
      <c r="R493" s="79"/>
      <c r="S493" s="79"/>
      <c r="T493" s="79" t="s">
        <v>1048</v>
      </c>
      <c r="U493" s="79"/>
      <c r="V493" s="82" t="s">
        <v>1396</v>
      </c>
      <c r="W493" s="81">
        <v>43659.111967592595</v>
      </c>
      <c r="X493" s="85">
        <v>43659</v>
      </c>
      <c r="Y493" s="87" t="s">
        <v>1868</v>
      </c>
      <c r="Z493" s="82" t="s">
        <v>2386</v>
      </c>
      <c r="AA493" s="79"/>
      <c r="AB493" s="79"/>
      <c r="AC493" s="87" t="s">
        <v>2905</v>
      </c>
      <c r="AD493" s="79"/>
      <c r="AE493" s="79" t="b">
        <v>0</v>
      </c>
      <c r="AF493" s="79">
        <v>1</v>
      </c>
      <c r="AG493" s="87" t="s">
        <v>2991</v>
      </c>
      <c r="AH493" s="79" t="b">
        <v>0</v>
      </c>
      <c r="AI493" s="79" t="s">
        <v>3019</v>
      </c>
      <c r="AJ493" s="79"/>
      <c r="AK493" s="87" t="s">
        <v>2991</v>
      </c>
      <c r="AL493" s="79" t="b">
        <v>0</v>
      </c>
      <c r="AM493" s="79">
        <v>1</v>
      </c>
      <c r="AN493" s="87" t="s">
        <v>2991</v>
      </c>
      <c r="AO493" s="79" t="s">
        <v>3036</v>
      </c>
      <c r="AP493" s="79" t="b">
        <v>0</v>
      </c>
      <c r="AQ493" s="87" t="s">
        <v>2905</v>
      </c>
      <c r="AR493" s="79" t="s">
        <v>178</v>
      </c>
      <c r="AS493" s="79">
        <v>0</v>
      </c>
      <c r="AT493" s="79">
        <v>0</v>
      </c>
      <c r="AU493" s="79"/>
      <c r="AV493" s="79"/>
      <c r="AW493" s="79"/>
      <c r="AX493" s="79"/>
      <c r="AY493" s="79"/>
      <c r="AZ493" s="79"/>
      <c r="BA493" s="79"/>
      <c r="BB493" s="79"/>
      <c r="BC493" s="78" t="str">
        <f>REPLACE(INDEX(GroupVertices[Group],MATCH(Edges[[#This Row],[Vertex 1]],GroupVertices[Vertex],0)),1,1,"")</f>
        <v>3</v>
      </c>
      <c r="BD493" s="78" t="str">
        <f>REPLACE(INDEX(GroupVertices[Group],MATCH(Edges[[#This Row],[Vertex 2]],GroupVertices[Vertex],0)),1,1,"")</f>
        <v>3</v>
      </c>
    </row>
    <row r="494" spans="1:56" ht="15">
      <c r="A494" s="64" t="s">
        <v>482</v>
      </c>
      <c r="B494" s="64" t="s">
        <v>482</v>
      </c>
      <c r="C494" s="65"/>
      <c r="D494" s="66"/>
      <c r="E494" s="67"/>
      <c r="F494" s="68"/>
      <c r="G494" s="65"/>
      <c r="H494" s="69"/>
      <c r="I494" s="70"/>
      <c r="J494" s="70"/>
      <c r="K494" s="34" t="s">
        <v>65</v>
      </c>
      <c r="L494" s="77">
        <v>494</v>
      </c>
      <c r="M494" s="77"/>
      <c r="N494" s="72"/>
      <c r="O494" s="79" t="s">
        <v>178</v>
      </c>
      <c r="P494" s="81">
        <v>43659.11975694444</v>
      </c>
      <c r="Q494" s="79" t="s">
        <v>952</v>
      </c>
      <c r="R494" s="79"/>
      <c r="S494" s="79"/>
      <c r="T494" s="79" t="s">
        <v>1048</v>
      </c>
      <c r="U494" s="79"/>
      <c r="V494" s="82" t="s">
        <v>1396</v>
      </c>
      <c r="W494" s="81">
        <v>43659.11975694444</v>
      </c>
      <c r="X494" s="85">
        <v>43659</v>
      </c>
      <c r="Y494" s="87" t="s">
        <v>1869</v>
      </c>
      <c r="Z494" s="82" t="s">
        <v>2387</v>
      </c>
      <c r="AA494" s="79"/>
      <c r="AB494" s="79"/>
      <c r="AC494" s="87" t="s">
        <v>2906</v>
      </c>
      <c r="AD494" s="79"/>
      <c r="AE494" s="79" t="b">
        <v>0</v>
      </c>
      <c r="AF494" s="79">
        <v>1</v>
      </c>
      <c r="AG494" s="87" t="s">
        <v>2991</v>
      </c>
      <c r="AH494" s="79" t="b">
        <v>0</v>
      </c>
      <c r="AI494" s="79" t="s">
        <v>3019</v>
      </c>
      <c r="AJ494" s="79"/>
      <c r="AK494" s="87" t="s">
        <v>2991</v>
      </c>
      <c r="AL494" s="79" t="b">
        <v>0</v>
      </c>
      <c r="AM494" s="79">
        <v>0</v>
      </c>
      <c r="AN494" s="87" t="s">
        <v>2991</v>
      </c>
      <c r="AO494" s="79" t="s">
        <v>3036</v>
      </c>
      <c r="AP494" s="79" t="b">
        <v>0</v>
      </c>
      <c r="AQ494" s="87" t="s">
        <v>2906</v>
      </c>
      <c r="AR494" s="79" t="s">
        <v>178</v>
      </c>
      <c r="AS494" s="79">
        <v>0</v>
      </c>
      <c r="AT494" s="79">
        <v>0</v>
      </c>
      <c r="AU494" s="79"/>
      <c r="AV494" s="79"/>
      <c r="AW494" s="79"/>
      <c r="AX494" s="79"/>
      <c r="AY494" s="79"/>
      <c r="AZ494" s="79"/>
      <c r="BA494" s="79"/>
      <c r="BB494" s="79"/>
      <c r="BC494" s="78" t="str">
        <f>REPLACE(INDEX(GroupVertices[Group],MATCH(Edges[[#This Row],[Vertex 1]],GroupVertices[Vertex],0)),1,1,"")</f>
        <v>3</v>
      </c>
      <c r="BD494" s="78" t="str">
        <f>REPLACE(INDEX(GroupVertices[Group],MATCH(Edges[[#This Row],[Vertex 2]],GroupVertices[Vertex],0)),1,1,"")</f>
        <v>3</v>
      </c>
    </row>
    <row r="495" spans="1:56" ht="15">
      <c r="A495" s="64" t="s">
        <v>482</v>
      </c>
      <c r="B495" s="64" t="s">
        <v>482</v>
      </c>
      <c r="C495" s="65"/>
      <c r="D495" s="66"/>
      <c r="E495" s="67"/>
      <c r="F495" s="68"/>
      <c r="G495" s="65"/>
      <c r="H495" s="69"/>
      <c r="I495" s="70"/>
      <c r="J495" s="70"/>
      <c r="K495" s="34" t="s">
        <v>65</v>
      </c>
      <c r="L495" s="77">
        <v>495</v>
      </c>
      <c r="M495" s="77"/>
      <c r="N495" s="72"/>
      <c r="O495" s="79" t="s">
        <v>178</v>
      </c>
      <c r="P495" s="81">
        <v>43659.14065972222</v>
      </c>
      <c r="Q495" s="79" t="s">
        <v>953</v>
      </c>
      <c r="R495" s="79"/>
      <c r="S495" s="79"/>
      <c r="T495" s="79" t="s">
        <v>1048</v>
      </c>
      <c r="U495" s="79"/>
      <c r="V495" s="82" t="s">
        <v>1396</v>
      </c>
      <c r="W495" s="81">
        <v>43659.14065972222</v>
      </c>
      <c r="X495" s="85">
        <v>43659</v>
      </c>
      <c r="Y495" s="87" t="s">
        <v>1870</v>
      </c>
      <c r="Z495" s="82" t="s">
        <v>2388</v>
      </c>
      <c r="AA495" s="79"/>
      <c r="AB495" s="79"/>
      <c r="AC495" s="87" t="s">
        <v>2907</v>
      </c>
      <c r="AD495" s="79"/>
      <c r="AE495" s="79" t="b">
        <v>0</v>
      </c>
      <c r="AF495" s="79">
        <v>3</v>
      </c>
      <c r="AG495" s="87" t="s">
        <v>2991</v>
      </c>
      <c r="AH495" s="79" t="b">
        <v>0</v>
      </c>
      <c r="AI495" s="79" t="s">
        <v>3019</v>
      </c>
      <c r="AJ495" s="79"/>
      <c r="AK495" s="87" t="s">
        <v>2991</v>
      </c>
      <c r="AL495" s="79" t="b">
        <v>0</v>
      </c>
      <c r="AM495" s="79">
        <v>0</v>
      </c>
      <c r="AN495" s="87" t="s">
        <v>2991</v>
      </c>
      <c r="AO495" s="79" t="s">
        <v>3036</v>
      </c>
      <c r="AP495" s="79" t="b">
        <v>0</v>
      </c>
      <c r="AQ495" s="87" t="s">
        <v>2907</v>
      </c>
      <c r="AR495" s="79" t="s">
        <v>178</v>
      </c>
      <c r="AS495" s="79">
        <v>0</v>
      </c>
      <c r="AT495" s="79">
        <v>0</v>
      </c>
      <c r="AU495" s="79"/>
      <c r="AV495" s="79"/>
      <c r="AW495" s="79"/>
      <c r="AX495" s="79"/>
      <c r="AY495" s="79"/>
      <c r="AZ495" s="79"/>
      <c r="BA495" s="79"/>
      <c r="BB495" s="79"/>
      <c r="BC495" s="78" t="str">
        <f>REPLACE(INDEX(GroupVertices[Group],MATCH(Edges[[#This Row],[Vertex 1]],GroupVertices[Vertex],0)),1,1,"")</f>
        <v>3</v>
      </c>
      <c r="BD495" s="78" t="str">
        <f>REPLACE(INDEX(GroupVertices[Group],MATCH(Edges[[#This Row],[Vertex 2]],GroupVertices[Vertex],0)),1,1,"")</f>
        <v>3</v>
      </c>
    </row>
    <row r="496" spans="1:56" ht="15">
      <c r="A496" s="64" t="s">
        <v>482</v>
      </c>
      <c r="B496" s="64" t="s">
        <v>482</v>
      </c>
      <c r="C496" s="65"/>
      <c r="D496" s="66"/>
      <c r="E496" s="67"/>
      <c r="F496" s="68"/>
      <c r="G496" s="65"/>
      <c r="H496" s="69"/>
      <c r="I496" s="70"/>
      <c r="J496" s="70"/>
      <c r="K496" s="34" t="s">
        <v>65</v>
      </c>
      <c r="L496" s="77">
        <v>496</v>
      </c>
      <c r="M496" s="77"/>
      <c r="N496" s="72"/>
      <c r="O496" s="79" t="s">
        <v>178</v>
      </c>
      <c r="P496" s="81">
        <v>43659.14096064815</v>
      </c>
      <c r="Q496" s="79" t="s">
        <v>954</v>
      </c>
      <c r="R496" s="79"/>
      <c r="S496" s="79"/>
      <c r="T496" s="79" t="s">
        <v>1048</v>
      </c>
      <c r="U496" s="79"/>
      <c r="V496" s="82" t="s">
        <v>1396</v>
      </c>
      <c r="W496" s="81">
        <v>43659.14096064815</v>
      </c>
      <c r="X496" s="85">
        <v>43659</v>
      </c>
      <c r="Y496" s="87" t="s">
        <v>1871</v>
      </c>
      <c r="Z496" s="82" t="s">
        <v>2389</v>
      </c>
      <c r="AA496" s="79"/>
      <c r="AB496" s="79"/>
      <c r="AC496" s="87" t="s">
        <v>2908</v>
      </c>
      <c r="AD496" s="79"/>
      <c r="AE496" s="79" t="b">
        <v>0</v>
      </c>
      <c r="AF496" s="79">
        <v>1</v>
      </c>
      <c r="AG496" s="87" t="s">
        <v>2991</v>
      </c>
      <c r="AH496" s="79" t="b">
        <v>0</v>
      </c>
      <c r="AI496" s="79" t="s">
        <v>3019</v>
      </c>
      <c r="AJ496" s="79"/>
      <c r="AK496" s="87" t="s">
        <v>2991</v>
      </c>
      <c r="AL496" s="79" t="b">
        <v>0</v>
      </c>
      <c r="AM496" s="79">
        <v>0</v>
      </c>
      <c r="AN496" s="87" t="s">
        <v>2991</v>
      </c>
      <c r="AO496" s="79" t="s">
        <v>3036</v>
      </c>
      <c r="AP496" s="79" t="b">
        <v>0</v>
      </c>
      <c r="AQ496" s="87" t="s">
        <v>2908</v>
      </c>
      <c r="AR496" s="79" t="s">
        <v>178</v>
      </c>
      <c r="AS496" s="79">
        <v>0</v>
      </c>
      <c r="AT496" s="79">
        <v>0</v>
      </c>
      <c r="AU496" s="79"/>
      <c r="AV496" s="79"/>
      <c r="AW496" s="79"/>
      <c r="AX496" s="79"/>
      <c r="AY496" s="79"/>
      <c r="AZ496" s="79"/>
      <c r="BA496" s="79"/>
      <c r="BB496" s="79"/>
      <c r="BC496" s="78" t="str">
        <f>REPLACE(INDEX(GroupVertices[Group],MATCH(Edges[[#This Row],[Vertex 1]],GroupVertices[Vertex],0)),1,1,"")</f>
        <v>3</v>
      </c>
      <c r="BD496" s="78" t="str">
        <f>REPLACE(INDEX(GroupVertices[Group],MATCH(Edges[[#This Row],[Vertex 2]],GroupVertices[Vertex],0)),1,1,"")</f>
        <v>3</v>
      </c>
    </row>
    <row r="497" spans="1:56" ht="15">
      <c r="A497" s="64" t="s">
        <v>482</v>
      </c>
      <c r="B497" s="64" t="s">
        <v>482</v>
      </c>
      <c r="C497" s="65"/>
      <c r="D497" s="66"/>
      <c r="E497" s="67"/>
      <c r="F497" s="68"/>
      <c r="G497" s="65"/>
      <c r="H497" s="69"/>
      <c r="I497" s="70"/>
      <c r="J497" s="70"/>
      <c r="K497" s="34" t="s">
        <v>65</v>
      </c>
      <c r="L497" s="77">
        <v>497</v>
      </c>
      <c r="M497" s="77"/>
      <c r="N497" s="72"/>
      <c r="O497" s="79" t="s">
        <v>178</v>
      </c>
      <c r="P497" s="81">
        <v>43659.96181712963</v>
      </c>
      <c r="Q497" s="79" t="s">
        <v>955</v>
      </c>
      <c r="R497" s="79"/>
      <c r="S497" s="79"/>
      <c r="T497" s="79" t="s">
        <v>1048</v>
      </c>
      <c r="U497" s="79"/>
      <c r="V497" s="82" t="s">
        <v>1396</v>
      </c>
      <c r="W497" s="81">
        <v>43659.96181712963</v>
      </c>
      <c r="X497" s="85">
        <v>43659</v>
      </c>
      <c r="Y497" s="87" t="s">
        <v>1872</v>
      </c>
      <c r="Z497" s="82" t="s">
        <v>1027</v>
      </c>
      <c r="AA497" s="79"/>
      <c r="AB497" s="79"/>
      <c r="AC497" s="87" t="s">
        <v>2909</v>
      </c>
      <c r="AD497" s="79"/>
      <c r="AE497" s="79" t="b">
        <v>0</v>
      </c>
      <c r="AF497" s="79">
        <v>0</v>
      </c>
      <c r="AG497" s="87" t="s">
        <v>2991</v>
      </c>
      <c r="AH497" s="79" t="b">
        <v>0</v>
      </c>
      <c r="AI497" s="79" t="s">
        <v>3019</v>
      </c>
      <c r="AJ497" s="79"/>
      <c r="AK497" s="87" t="s">
        <v>2991</v>
      </c>
      <c r="AL497" s="79" t="b">
        <v>0</v>
      </c>
      <c r="AM497" s="79">
        <v>0</v>
      </c>
      <c r="AN497" s="87" t="s">
        <v>2991</v>
      </c>
      <c r="AO497" s="79" t="s">
        <v>3036</v>
      </c>
      <c r="AP497" s="79" t="b">
        <v>0</v>
      </c>
      <c r="AQ497" s="87" t="s">
        <v>2909</v>
      </c>
      <c r="AR497" s="79" t="s">
        <v>178</v>
      </c>
      <c r="AS497" s="79">
        <v>0</v>
      </c>
      <c r="AT497" s="79">
        <v>0</v>
      </c>
      <c r="AU497" s="79"/>
      <c r="AV497" s="79"/>
      <c r="AW497" s="79"/>
      <c r="AX497" s="79"/>
      <c r="AY497" s="79"/>
      <c r="AZ497" s="79"/>
      <c r="BA497" s="79"/>
      <c r="BB497" s="79"/>
      <c r="BC497" s="78" t="str">
        <f>REPLACE(INDEX(GroupVertices[Group],MATCH(Edges[[#This Row],[Vertex 1]],GroupVertices[Vertex],0)),1,1,"")</f>
        <v>3</v>
      </c>
      <c r="BD497" s="78" t="str">
        <f>REPLACE(INDEX(GroupVertices[Group],MATCH(Edges[[#This Row],[Vertex 2]],GroupVertices[Vertex],0)),1,1,"")</f>
        <v>3</v>
      </c>
    </row>
    <row r="498" spans="1:56" ht="15">
      <c r="A498" s="64" t="s">
        <v>482</v>
      </c>
      <c r="B498" s="64" t="s">
        <v>482</v>
      </c>
      <c r="C498" s="65"/>
      <c r="D498" s="66"/>
      <c r="E498" s="67"/>
      <c r="F498" s="68"/>
      <c r="G498" s="65"/>
      <c r="H498" s="69"/>
      <c r="I498" s="70"/>
      <c r="J498" s="70"/>
      <c r="K498" s="34" t="s">
        <v>65</v>
      </c>
      <c r="L498" s="77">
        <v>498</v>
      </c>
      <c r="M498" s="77"/>
      <c r="N498" s="72"/>
      <c r="O498" s="79" t="s">
        <v>178</v>
      </c>
      <c r="P498" s="81">
        <v>43659.96230324074</v>
      </c>
      <c r="Q498" s="79" t="s">
        <v>956</v>
      </c>
      <c r="R498" s="79"/>
      <c r="S498" s="79"/>
      <c r="T498" s="79" t="s">
        <v>1048</v>
      </c>
      <c r="U498" s="79"/>
      <c r="V498" s="82" t="s">
        <v>1396</v>
      </c>
      <c r="W498" s="81">
        <v>43659.96230324074</v>
      </c>
      <c r="X498" s="85">
        <v>43659</v>
      </c>
      <c r="Y498" s="87" t="s">
        <v>1873</v>
      </c>
      <c r="Z498" s="82" t="s">
        <v>2390</v>
      </c>
      <c r="AA498" s="79"/>
      <c r="AB498" s="79"/>
      <c r="AC498" s="87" t="s">
        <v>2910</v>
      </c>
      <c r="AD498" s="79"/>
      <c r="AE498" s="79" t="b">
        <v>0</v>
      </c>
      <c r="AF498" s="79">
        <v>0</v>
      </c>
      <c r="AG498" s="87" t="s">
        <v>2991</v>
      </c>
      <c r="AH498" s="79" t="b">
        <v>0</v>
      </c>
      <c r="AI498" s="79" t="s">
        <v>3019</v>
      </c>
      <c r="AJ498" s="79"/>
      <c r="AK498" s="87" t="s">
        <v>2991</v>
      </c>
      <c r="AL498" s="79" t="b">
        <v>0</v>
      </c>
      <c r="AM498" s="79">
        <v>0</v>
      </c>
      <c r="AN498" s="87" t="s">
        <v>2991</v>
      </c>
      <c r="AO498" s="79" t="s">
        <v>3036</v>
      </c>
      <c r="AP498" s="79" t="b">
        <v>0</v>
      </c>
      <c r="AQ498" s="87" t="s">
        <v>2910</v>
      </c>
      <c r="AR498" s="79" t="s">
        <v>178</v>
      </c>
      <c r="AS498" s="79">
        <v>0</v>
      </c>
      <c r="AT498" s="79">
        <v>0</v>
      </c>
      <c r="AU498" s="79"/>
      <c r="AV498" s="79"/>
      <c r="AW498" s="79"/>
      <c r="AX498" s="79"/>
      <c r="AY498" s="79"/>
      <c r="AZ498" s="79"/>
      <c r="BA498" s="79"/>
      <c r="BB498" s="79"/>
      <c r="BC498" s="78" t="str">
        <f>REPLACE(INDEX(GroupVertices[Group],MATCH(Edges[[#This Row],[Vertex 1]],GroupVertices[Vertex],0)),1,1,"")</f>
        <v>3</v>
      </c>
      <c r="BD498" s="78" t="str">
        <f>REPLACE(INDEX(GroupVertices[Group],MATCH(Edges[[#This Row],[Vertex 2]],GroupVertices[Vertex],0)),1,1,"")</f>
        <v>3</v>
      </c>
    </row>
    <row r="499" spans="1:56" ht="15">
      <c r="A499" s="64" t="s">
        <v>482</v>
      </c>
      <c r="B499" s="64" t="s">
        <v>482</v>
      </c>
      <c r="C499" s="65"/>
      <c r="D499" s="66"/>
      <c r="E499" s="67"/>
      <c r="F499" s="68"/>
      <c r="G499" s="65"/>
      <c r="H499" s="69"/>
      <c r="I499" s="70"/>
      <c r="J499" s="70"/>
      <c r="K499" s="34" t="s">
        <v>65</v>
      </c>
      <c r="L499" s="77">
        <v>499</v>
      </c>
      <c r="M499" s="77"/>
      <c r="N499" s="72"/>
      <c r="O499" s="79" t="s">
        <v>178</v>
      </c>
      <c r="P499" s="81">
        <v>43659.96454861111</v>
      </c>
      <c r="Q499" s="79" t="s">
        <v>957</v>
      </c>
      <c r="R499" s="79"/>
      <c r="S499" s="79"/>
      <c r="T499" s="79" t="s">
        <v>1048</v>
      </c>
      <c r="U499" s="79"/>
      <c r="V499" s="82" t="s">
        <v>1396</v>
      </c>
      <c r="W499" s="81">
        <v>43659.96454861111</v>
      </c>
      <c r="X499" s="85">
        <v>43659</v>
      </c>
      <c r="Y499" s="87" t="s">
        <v>1874</v>
      </c>
      <c r="Z499" s="82" t="s">
        <v>2391</v>
      </c>
      <c r="AA499" s="79"/>
      <c r="AB499" s="79"/>
      <c r="AC499" s="87" t="s">
        <v>2911</v>
      </c>
      <c r="AD499" s="79"/>
      <c r="AE499" s="79" t="b">
        <v>0</v>
      </c>
      <c r="AF499" s="79">
        <v>0</v>
      </c>
      <c r="AG499" s="87" t="s">
        <v>2991</v>
      </c>
      <c r="AH499" s="79" t="b">
        <v>0</v>
      </c>
      <c r="AI499" s="79" t="s">
        <v>3020</v>
      </c>
      <c r="AJ499" s="79"/>
      <c r="AK499" s="87" t="s">
        <v>2991</v>
      </c>
      <c r="AL499" s="79" t="b">
        <v>0</v>
      </c>
      <c r="AM499" s="79">
        <v>0</v>
      </c>
      <c r="AN499" s="87" t="s">
        <v>2991</v>
      </c>
      <c r="AO499" s="79" t="s">
        <v>3036</v>
      </c>
      <c r="AP499" s="79" t="b">
        <v>0</v>
      </c>
      <c r="AQ499" s="87" t="s">
        <v>2911</v>
      </c>
      <c r="AR499" s="79" t="s">
        <v>178</v>
      </c>
      <c r="AS499" s="79">
        <v>0</v>
      </c>
      <c r="AT499" s="79">
        <v>0</v>
      </c>
      <c r="AU499" s="79"/>
      <c r="AV499" s="79"/>
      <c r="AW499" s="79"/>
      <c r="AX499" s="79"/>
      <c r="AY499" s="79"/>
      <c r="AZ499" s="79"/>
      <c r="BA499" s="79"/>
      <c r="BB499" s="79"/>
      <c r="BC499" s="78" t="str">
        <f>REPLACE(INDEX(GroupVertices[Group],MATCH(Edges[[#This Row],[Vertex 1]],GroupVertices[Vertex],0)),1,1,"")</f>
        <v>3</v>
      </c>
      <c r="BD499" s="78" t="str">
        <f>REPLACE(INDEX(GroupVertices[Group],MATCH(Edges[[#This Row],[Vertex 2]],GroupVertices[Vertex],0)),1,1,"")</f>
        <v>3</v>
      </c>
    </row>
    <row r="500" spans="1:56" ht="15">
      <c r="A500" s="64" t="s">
        <v>482</v>
      </c>
      <c r="B500" s="64" t="s">
        <v>482</v>
      </c>
      <c r="C500" s="65"/>
      <c r="D500" s="66"/>
      <c r="E500" s="67"/>
      <c r="F500" s="68"/>
      <c r="G500" s="65"/>
      <c r="H500" s="69"/>
      <c r="I500" s="70"/>
      <c r="J500" s="70"/>
      <c r="K500" s="34" t="s">
        <v>65</v>
      </c>
      <c r="L500" s="77">
        <v>500</v>
      </c>
      <c r="M500" s="77"/>
      <c r="N500" s="72"/>
      <c r="O500" s="79" t="s">
        <v>178</v>
      </c>
      <c r="P500" s="81">
        <v>43659.9653587963</v>
      </c>
      <c r="Q500" s="79" t="s">
        <v>958</v>
      </c>
      <c r="R500" s="82" t="s">
        <v>1027</v>
      </c>
      <c r="S500" s="79" t="s">
        <v>1037</v>
      </c>
      <c r="T500" s="79" t="s">
        <v>1048</v>
      </c>
      <c r="U500" s="79"/>
      <c r="V500" s="82" t="s">
        <v>1396</v>
      </c>
      <c r="W500" s="81">
        <v>43659.9653587963</v>
      </c>
      <c r="X500" s="85">
        <v>43659</v>
      </c>
      <c r="Y500" s="87" t="s">
        <v>1875</v>
      </c>
      <c r="Z500" s="82" t="s">
        <v>2392</v>
      </c>
      <c r="AA500" s="79"/>
      <c r="AB500" s="79"/>
      <c r="AC500" s="87" t="s">
        <v>2912</v>
      </c>
      <c r="AD500" s="79"/>
      <c r="AE500" s="79" t="b">
        <v>0</v>
      </c>
      <c r="AF500" s="79">
        <v>0</v>
      </c>
      <c r="AG500" s="87" t="s">
        <v>2991</v>
      </c>
      <c r="AH500" s="79" t="b">
        <v>1</v>
      </c>
      <c r="AI500" s="79" t="s">
        <v>3019</v>
      </c>
      <c r="AJ500" s="79"/>
      <c r="AK500" s="87" t="s">
        <v>2909</v>
      </c>
      <c r="AL500" s="79" t="b">
        <v>0</v>
      </c>
      <c r="AM500" s="79">
        <v>0</v>
      </c>
      <c r="AN500" s="87" t="s">
        <v>2991</v>
      </c>
      <c r="AO500" s="79" t="s">
        <v>3036</v>
      </c>
      <c r="AP500" s="79" t="b">
        <v>0</v>
      </c>
      <c r="AQ500" s="87" t="s">
        <v>2912</v>
      </c>
      <c r="AR500" s="79" t="s">
        <v>178</v>
      </c>
      <c r="AS500" s="79">
        <v>0</v>
      </c>
      <c r="AT500" s="79">
        <v>0</v>
      </c>
      <c r="AU500" s="79"/>
      <c r="AV500" s="79"/>
      <c r="AW500" s="79"/>
      <c r="AX500" s="79"/>
      <c r="AY500" s="79"/>
      <c r="AZ500" s="79"/>
      <c r="BA500" s="79"/>
      <c r="BB500" s="79"/>
      <c r="BC500" s="78" t="str">
        <f>REPLACE(INDEX(GroupVertices[Group],MATCH(Edges[[#This Row],[Vertex 1]],GroupVertices[Vertex],0)),1,1,"")</f>
        <v>3</v>
      </c>
      <c r="BD500" s="78" t="str">
        <f>REPLACE(INDEX(GroupVertices[Group],MATCH(Edges[[#This Row],[Vertex 2]],GroupVertices[Vertex],0)),1,1,"")</f>
        <v>3</v>
      </c>
    </row>
    <row r="501" spans="1:56" ht="15">
      <c r="A501" s="64" t="s">
        <v>482</v>
      </c>
      <c r="B501" s="64" t="s">
        <v>482</v>
      </c>
      <c r="C501" s="65"/>
      <c r="D501" s="66"/>
      <c r="E501" s="67"/>
      <c r="F501" s="68"/>
      <c r="G501" s="65"/>
      <c r="H501" s="69"/>
      <c r="I501" s="70"/>
      <c r="J501" s="70"/>
      <c r="K501" s="34" t="s">
        <v>65</v>
      </c>
      <c r="L501" s="77">
        <v>501</v>
      </c>
      <c r="M501" s="77"/>
      <c r="N501" s="72"/>
      <c r="O501" s="79" t="s">
        <v>178</v>
      </c>
      <c r="P501" s="81">
        <v>43659.96675925926</v>
      </c>
      <c r="Q501" s="79" t="s">
        <v>959</v>
      </c>
      <c r="R501" s="79"/>
      <c r="S501" s="79"/>
      <c r="T501" s="79" t="s">
        <v>1048</v>
      </c>
      <c r="U501" s="79"/>
      <c r="V501" s="82" t="s">
        <v>1396</v>
      </c>
      <c r="W501" s="81">
        <v>43659.96675925926</v>
      </c>
      <c r="X501" s="85">
        <v>43659</v>
      </c>
      <c r="Y501" s="87" t="s">
        <v>1876</v>
      </c>
      <c r="Z501" s="82" t="s">
        <v>2393</v>
      </c>
      <c r="AA501" s="79"/>
      <c r="AB501" s="79"/>
      <c r="AC501" s="87" t="s">
        <v>2913</v>
      </c>
      <c r="AD501" s="79"/>
      <c r="AE501" s="79" t="b">
        <v>0</v>
      </c>
      <c r="AF501" s="79">
        <v>1</v>
      </c>
      <c r="AG501" s="87" t="s">
        <v>2991</v>
      </c>
      <c r="AH501" s="79" t="b">
        <v>0</v>
      </c>
      <c r="AI501" s="79" t="s">
        <v>3019</v>
      </c>
      <c r="AJ501" s="79"/>
      <c r="AK501" s="87" t="s">
        <v>2991</v>
      </c>
      <c r="AL501" s="79" t="b">
        <v>0</v>
      </c>
      <c r="AM501" s="79">
        <v>0</v>
      </c>
      <c r="AN501" s="87" t="s">
        <v>2991</v>
      </c>
      <c r="AO501" s="79" t="s">
        <v>3036</v>
      </c>
      <c r="AP501" s="79" t="b">
        <v>0</v>
      </c>
      <c r="AQ501" s="87" t="s">
        <v>2913</v>
      </c>
      <c r="AR501" s="79" t="s">
        <v>178</v>
      </c>
      <c r="AS501" s="79">
        <v>0</v>
      </c>
      <c r="AT501" s="79">
        <v>0</v>
      </c>
      <c r="AU501" s="79"/>
      <c r="AV501" s="79"/>
      <c r="AW501" s="79"/>
      <c r="AX501" s="79"/>
      <c r="AY501" s="79"/>
      <c r="AZ501" s="79"/>
      <c r="BA501" s="79"/>
      <c r="BB501" s="79"/>
      <c r="BC501" s="78" t="str">
        <f>REPLACE(INDEX(GroupVertices[Group],MATCH(Edges[[#This Row],[Vertex 1]],GroupVertices[Vertex],0)),1,1,"")</f>
        <v>3</v>
      </c>
      <c r="BD501" s="78" t="str">
        <f>REPLACE(INDEX(GroupVertices[Group],MATCH(Edges[[#This Row],[Vertex 2]],GroupVertices[Vertex],0)),1,1,"")</f>
        <v>3</v>
      </c>
    </row>
    <row r="502" spans="1:56" ht="15">
      <c r="A502" s="64" t="s">
        <v>482</v>
      </c>
      <c r="B502" s="64" t="s">
        <v>482</v>
      </c>
      <c r="C502" s="65"/>
      <c r="D502" s="66"/>
      <c r="E502" s="67"/>
      <c r="F502" s="68"/>
      <c r="G502" s="65"/>
      <c r="H502" s="69"/>
      <c r="I502" s="70"/>
      <c r="J502" s="70"/>
      <c r="K502" s="34" t="s">
        <v>65</v>
      </c>
      <c r="L502" s="77">
        <v>502</v>
      </c>
      <c r="M502" s="77"/>
      <c r="N502" s="72"/>
      <c r="O502" s="79" t="s">
        <v>178</v>
      </c>
      <c r="P502" s="81">
        <v>43659.98311342593</v>
      </c>
      <c r="Q502" s="79" t="s">
        <v>960</v>
      </c>
      <c r="R502" s="79"/>
      <c r="S502" s="79"/>
      <c r="T502" s="79" t="s">
        <v>1048</v>
      </c>
      <c r="U502" s="79"/>
      <c r="V502" s="82" t="s">
        <v>1396</v>
      </c>
      <c r="W502" s="81">
        <v>43659.98311342593</v>
      </c>
      <c r="X502" s="85">
        <v>43659</v>
      </c>
      <c r="Y502" s="87" t="s">
        <v>1877</v>
      </c>
      <c r="Z502" s="82" t="s">
        <v>2394</v>
      </c>
      <c r="AA502" s="79"/>
      <c r="AB502" s="79"/>
      <c r="AC502" s="87" t="s">
        <v>2914</v>
      </c>
      <c r="AD502" s="79"/>
      <c r="AE502" s="79" t="b">
        <v>0</v>
      </c>
      <c r="AF502" s="79">
        <v>0</v>
      </c>
      <c r="AG502" s="87" t="s">
        <v>2991</v>
      </c>
      <c r="AH502" s="79" t="b">
        <v>0</v>
      </c>
      <c r="AI502" s="79" t="s">
        <v>3019</v>
      </c>
      <c r="AJ502" s="79"/>
      <c r="AK502" s="87" t="s">
        <v>2991</v>
      </c>
      <c r="AL502" s="79" t="b">
        <v>0</v>
      </c>
      <c r="AM502" s="79">
        <v>0</v>
      </c>
      <c r="AN502" s="87" t="s">
        <v>2991</v>
      </c>
      <c r="AO502" s="79" t="s">
        <v>3036</v>
      </c>
      <c r="AP502" s="79" t="b">
        <v>0</v>
      </c>
      <c r="AQ502" s="87" t="s">
        <v>2914</v>
      </c>
      <c r="AR502" s="79" t="s">
        <v>178</v>
      </c>
      <c r="AS502" s="79">
        <v>0</v>
      </c>
      <c r="AT502" s="79">
        <v>0</v>
      </c>
      <c r="AU502" s="79"/>
      <c r="AV502" s="79"/>
      <c r="AW502" s="79"/>
      <c r="AX502" s="79"/>
      <c r="AY502" s="79"/>
      <c r="AZ502" s="79"/>
      <c r="BA502" s="79"/>
      <c r="BB502" s="79"/>
      <c r="BC502" s="78" t="str">
        <f>REPLACE(INDEX(GroupVertices[Group],MATCH(Edges[[#This Row],[Vertex 1]],GroupVertices[Vertex],0)),1,1,"")</f>
        <v>3</v>
      </c>
      <c r="BD502" s="78" t="str">
        <f>REPLACE(INDEX(GroupVertices[Group],MATCH(Edges[[#This Row],[Vertex 2]],GroupVertices[Vertex],0)),1,1,"")</f>
        <v>3</v>
      </c>
    </row>
    <row r="503" spans="1:56" ht="15">
      <c r="A503" s="64" t="s">
        <v>482</v>
      </c>
      <c r="B503" s="64" t="s">
        <v>482</v>
      </c>
      <c r="C503" s="65"/>
      <c r="D503" s="66"/>
      <c r="E503" s="67"/>
      <c r="F503" s="68"/>
      <c r="G503" s="65"/>
      <c r="H503" s="69"/>
      <c r="I503" s="70"/>
      <c r="J503" s="70"/>
      <c r="K503" s="34" t="s">
        <v>65</v>
      </c>
      <c r="L503" s="77">
        <v>503</v>
      </c>
      <c r="M503" s="77"/>
      <c r="N503" s="72"/>
      <c r="O503" s="79" t="s">
        <v>178</v>
      </c>
      <c r="P503" s="81">
        <v>43659.99190972222</v>
      </c>
      <c r="Q503" s="79" t="s">
        <v>961</v>
      </c>
      <c r="R503" s="79"/>
      <c r="S503" s="79"/>
      <c r="T503" s="79" t="s">
        <v>1048</v>
      </c>
      <c r="U503" s="79"/>
      <c r="V503" s="82" t="s">
        <v>1396</v>
      </c>
      <c r="W503" s="81">
        <v>43659.99190972222</v>
      </c>
      <c r="X503" s="85">
        <v>43659</v>
      </c>
      <c r="Y503" s="87" t="s">
        <v>1878</v>
      </c>
      <c r="Z503" s="82" t="s">
        <v>2395</v>
      </c>
      <c r="AA503" s="79"/>
      <c r="AB503" s="79"/>
      <c r="AC503" s="87" t="s">
        <v>2915</v>
      </c>
      <c r="AD503" s="79"/>
      <c r="AE503" s="79" t="b">
        <v>0</v>
      </c>
      <c r="AF503" s="79">
        <v>1</v>
      </c>
      <c r="AG503" s="87" t="s">
        <v>2991</v>
      </c>
      <c r="AH503" s="79" t="b">
        <v>0</v>
      </c>
      <c r="AI503" s="79" t="s">
        <v>3019</v>
      </c>
      <c r="AJ503" s="79"/>
      <c r="AK503" s="87" t="s">
        <v>2991</v>
      </c>
      <c r="AL503" s="79" t="b">
        <v>0</v>
      </c>
      <c r="AM503" s="79">
        <v>0</v>
      </c>
      <c r="AN503" s="87" t="s">
        <v>2991</v>
      </c>
      <c r="AO503" s="79" t="s">
        <v>3036</v>
      </c>
      <c r="AP503" s="79" t="b">
        <v>0</v>
      </c>
      <c r="AQ503" s="87" t="s">
        <v>2915</v>
      </c>
      <c r="AR503" s="79" t="s">
        <v>178</v>
      </c>
      <c r="AS503" s="79">
        <v>0</v>
      </c>
      <c r="AT503" s="79">
        <v>0</v>
      </c>
      <c r="AU503" s="79"/>
      <c r="AV503" s="79"/>
      <c r="AW503" s="79"/>
      <c r="AX503" s="79"/>
      <c r="AY503" s="79"/>
      <c r="AZ503" s="79"/>
      <c r="BA503" s="79"/>
      <c r="BB503" s="79"/>
      <c r="BC503" s="78" t="str">
        <f>REPLACE(INDEX(GroupVertices[Group],MATCH(Edges[[#This Row],[Vertex 1]],GroupVertices[Vertex],0)),1,1,"")</f>
        <v>3</v>
      </c>
      <c r="BD503" s="78" t="str">
        <f>REPLACE(INDEX(GroupVertices[Group],MATCH(Edges[[#This Row],[Vertex 2]],GroupVertices[Vertex],0)),1,1,"")</f>
        <v>3</v>
      </c>
    </row>
    <row r="504" spans="1:56" ht="15">
      <c r="A504" s="64" t="s">
        <v>482</v>
      </c>
      <c r="B504" s="64" t="s">
        <v>482</v>
      </c>
      <c r="C504" s="65"/>
      <c r="D504" s="66"/>
      <c r="E504" s="67"/>
      <c r="F504" s="68"/>
      <c r="G504" s="65"/>
      <c r="H504" s="69"/>
      <c r="I504" s="70"/>
      <c r="J504" s="70"/>
      <c r="K504" s="34" t="s">
        <v>65</v>
      </c>
      <c r="L504" s="77">
        <v>504</v>
      </c>
      <c r="M504" s="77"/>
      <c r="N504" s="72"/>
      <c r="O504" s="79" t="s">
        <v>178</v>
      </c>
      <c r="P504" s="81">
        <v>43659.99251157408</v>
      </c>
      <c r="Q504" s="79" t="s">
        <v>962</v>
      </c>
      <c r="R504" s="79"/>
      <c r="S504" s="79"/>
      <c r="T504" s="79" t="s">
        <v>1048</v>
      </c>
      <c r="U504" s="79"/>
      <c r="V504" s="82" t="s">
        <v>1396</v>
      </c>
      <c r="W504" s="81">
        <v>43659.99251157408</v>
      </c>
      <c r="X504" s="85">
        <v>43659</v>
      </c>
      <c r="Y504" s="87" t="s">
        <v>1879</v>
      </c>
      <c r="Z504" s="82" t="s">
        <v>2396</v>
      </c>
      <c r="AA504" s="79"/>
      <c r="AB504" s="79"/>
      <c r="AC504" s="87" t="s">
        <v>2916</v>
      </c>
      <c r="AD504" s="79"/>
      <c r="AE504" s="79" t="b">
        <v>0</v>
      </c>
      <c r="AF504" s="79">
        <v>0</v>
      </c>
      <c r="AG504" s="87" t="s">
        <v>2991</v>
      </c>
      <c r="AH504" s="79" t="b">
        <v>0</v>
      </c>
      <c r="AI504" s="79" t="s">
        <v>3019</v>
      </c>
      <c r="AJ504" s="79"/>
      <c r="AK504" s="87" t="s">
        <v>2991</v>
      </c>
      <c r="AL504" s="79" t="b">
        <v>0</v>
      </c>
      <c r="AM504" s="79">
        <v>0</v>
      </c>
      <c r="AN504" s="87" t="s">
        <v>2991</v>
      </c>
      <c r="AO504" s="79" t="s">
        <v>3036</v>
      </c>
      <c r="AP504" s="79" t="b">
        <v>0</v>
      </c>
      <c r="AQ504" s="87" t="s">
        <v>2916</v>
      </c>
      <c r="AR504" s="79" t="s">
        <v>178</v>
      </c>
      <c r="AS504" s="79">
        <v>0</v>
      </c>
      <c r="AT504" s="79">
        <v>0</v>
      </c>
      <c r="AU504" s="79"/>
      <c r="AV504" s="79"/>
      <c r="AW504" s="79"/>
      <c r="AX504" s="79"/>
      <c r="AY504" s="79"/>
      <c r="AZ504" s="79"/>
      <c r="BA504" s="79"/>
      <c r="BB504" s="79"/>
      <c r="BC504" s="78" t="str">
        <f>REPLACE(INDEX(GroupVertices[Group],MATCH(Edges[[#This Row],[Vertex 1]],GroupVertices[Vertex],0)),1,1,"")</f>
        <v>3</v>
      </c>
      <c r="BD504" s="78" t="str">
        <f>REPLACE(INDEX(GroupVertices[Group],MATCH(Edges[[#This Row],[Vertex 2]],GroupVertices[Vertex],0)),1,1,"")</f>
        <v>3</v>
      </c>
    </row>
    <row r="505" spans="1:56" ht="15">
      <c r="A505" s="64" t="s">
        <v>482</v>
      </c>
      <c r="B505" s="64" t="s">
        <v>482</v>
      </c>
      <c r="C505" s="65"/>
      <c r="D505" s="66"/>
      <c r="E505" s="67"/>
      <c r="F505" s="68"/>
      <c r="G505" s="65"/>
      <c r="H505" s="69"/>
      <c r="I505" s="70"/>
      <c r="J505" s="70"/>
      <c r="K505" s="34" t="s">
        <v>65</v>
      </c>
      <c r="L505" s="77">
        <v>505</v>
      </c>
      <c r="M505" s="77"/>
      <c r="N505" s="72"/>
      <c r="O505" s="79" t="s">
        <v>178</v>
      </c>
      <c r="P505" s="81">
        <v>43659.993738425925</v>
      </c>
      <c r="Q505" s="79" t="s">
        <v>963</v>
      </c>
      <c r="R505" s="79"/>
      <c r="S505" s="79"/>
      <c r="T505" s="79" t="s">
        <v>1048</v>
      </c>
      <c r="U505" s="79"/>
      <c r="V505" s="82" t="s">
        <v>1396</v>
      </c>
      <c r="W505" s="81">
        <v>43659.993738425925</v>
      </c>
      <c r="X505" s="85">
        <v>43659</v>
      </c>
      <c r="Y505" s="87" t="s">
        <v>1880</v>
      </c>
      <c r="Z505" s="82" t="s">
        <v>2397</v>
      </c>
      <c r="AA505" s="79"/>
      <c r="AB505" s="79"/>
      <c r="AC505" s="87" t="s">
        <v>2917</v>
      </c>
      <c r="AD505" s="79"/>
      <c r="AE505" s="79" t="b">
        <v>0</v>
      </c>
      <c r="AF505" s="79">
        <v>0</v>
      </c>
      <c r="AG505" s="87" t="s">
        <v>2991</v>
      </c>
      <c r="AH505" s="79" t="b">
        <v>0</v>
      </c>
      <c r="AI505" s="79" t="s">
        <v>3020</v>
      </c>
      <c r="AJ505" s="79"/>
      <c r="AK505" s="87" t="s">
        <v>2991</v>
      </c>
      <c r="AL505" s="79" t="b">
        <v>0</v>
      </c>
      <c r="AM505" s="79">
        <v>0</v>
      </c>
      <c r="AN505" s="87" t="s">
        <v>2991</v>
      </c>
      <c r="AO505" s="79" t="s">
        <v>3036</v>
      </c>
      <c r="AP505" s="79" t="b">
        <v>0</v>
      </c>
      <c r="AQ505" s="87" t="s">
        <v>2917</v>
      </c>
      <c r="AR505" s="79" t="s">
        <v>178</v>
      </c>
      <c r="AS505" s="79">
        <v>0</v>
      </c>
      <c r="AT505" s="79">
        <v>0</v>
      </c>
      <c r="AU505" s="79"/>
      <c r="AV505" s="79"/>
      <c r="AW505" s="79"/>
      <c r="AX505" s="79"/>
      <c r="AY505" s="79"/>
      <c r="AZ505" s="79"/>
      <c r="BA505" s="79"/>
      <c r="BB505" s="79"/>
      <c r="BC505" s="78" t="str">
        <f>REPLACE(INDEX(GroupVertices[Group],MATCH(Edges[[#This Row],[Vertex 1]],GroupVertices[Vertex],0)),1,1,"")</f>
        <v>3</v>
      </c>
      <c r="BD505" s="78" t="str">
        <f>REPLACE(INDEX(GroupVertices[Group],MATCH(Edges[[#This Row],[Vertex 2]],GroupVertices[Vertex],0)),1,1,"")</f>
        <v>3</v>
      </c>
    </row>
    <row r="506" spans="1:56" ht="15">
      <c r="A506" s="64" t="s">
        <v>482</v>
      </c>
      <c r="B506" s="64" t="s">
        <v>482</v>
      </c>
      <c r="C506" s="65"/>
      <c r="D506" s="66"/>
      <c r="E506" s="67"/>
      <c r="F506" s="68"/>
      <c r="G506" s="65"/>
      <c r="H506" s="69"/>
      <c r="I506" s="70"/>
      <c r="J506" s="70"/>
      <c r="K506" s="34" t="s">
        <v>65</v>
      </c>
      <c r="L506" s="77">
        <v>506</v>
      </c>
      <c r="M506" s="77"/>
      <c r="N506" s="72"/>
      <c r="O506" s="79" t="s">
        <v>178</v>
      </c>
      <c r="P506" s="81">
        <v>43659.99469907407</v>
      </c>
      <c r="Q506" s="79" t="s">
        <v>964</v>
      </c>
      <c r="R506" s="79"/>
      <c r="S506" s="79"/>
      <c r="T506" s="79" t="s">
        <v>1048</v>
      </c>
      <c r="U506" s="79"/>
      <c r="V506" s="82" t="s">
        <v>1396</v>
      </c>
      <c r="W506" s="81">
        <v>43659.99469907407</v>
      </c>
      <c r="X506" s="85">
        <v>43659</v>
      </c>
      <c r="Y506" s="87" t="s">
        <v>1881</v>
      </c>
      <c r="Z506" s="82" t="s">
        <v>2398</v>
      </c>
      <c r="AA506" s="79"/>
      <c r="AB506" s="79"/>
      <c r="AC506" s="87" t="s">
        <v>2918</v>
      </c>
      <c r="AD506" s="79"/>
      <c r="AE506" s="79" t="b">
        <v>0</v>
      </c>
      <c r="AF506" s="79">
        <v>0</v>
      </c>
      <c r="AG506" s="87" t="s">
        <v>2991</v>
      </c>
      <c r="AH506" s="79" t="b">
        <v>0</v>
      </c>
      <c r="AI506" s="79" t="s">
        <v>3019</v>
      </c>
      <c r="AJ506" s="79"/>
      <c r="AK506" s="87" t="s">
        <v>2991</v>
      </c>
      <c r="AL506" s="79" t="b">
        <v>0</v>
      </c>
      <c r="AM506" s="79">
        <v>0</v>
      </c>
      <c r="AN506" s="87" t="s">
        <v>2991</v>
      </c>
      <c r="AO506" s="79" t="s">
        <v>3036</v>
      </c>
      <c r="AP506" s="79" t="b">
        <v>0</v>
      </c>
      <c r="AQ506" s="87" t="s">
        <v>2918</v>
      </c>
      <c r="AR506" s="79" t="s">
        <v>178</v>
      </c>
      <c r="AS506" s="79">
        <v>0</v>
      </c>
      <c r="AT506" s="79">
        <v>0</v>
      </c>
      <c r="AU506" s="79"/>
      <c r="AV506" s="79"/>
      <c r="AW506" s="79"/>
      <c r="AX506" s="79"/>
      <c r="AY506" s="79"/>
      <c r="AZ506" s="79"/>
      <c r="BA506" s="79"/>
      <c r="BB506" s="79"/>
      <c r="BC506" s="78" t="str">
        <f>REPLACE(INDEX(GroupVertices[Group],MATCH(Edges[[#This Row],[Vertex 1]],GroupVertices[Vertex],0)),1,1,"")</f>
        <v>3</v>
      </c>
      <c r="BD506" s="78" t="str">
        <f>REPLACE(INDEX(GroupVertices[Group],MATCH(Edges[[#This Row],[Vertex 2]],GroupVertices[Vertex],0)),1,1,"")</f>
        <v>3</v>
      </c>
    </row>
    <row r="507" spans="1:56" ht="15">
      <c r="A507" s="64" t="s">
        <v>482</v>
      </c>
      <c r="B507" s="64" t="s">
        <v>482</v>
      </c>
      <c r="C507" s="65"/>
      <c r="D507" s="66"/>
      <c r="E507" s="67"/>
      <c r="F507" s="68"/>
      <c r="G507" s="65"/>
      <c r="H507" s="69"/>
      <c r="I507" s="70"/>
      <c r="J507" s="70"/>
      <c r="K507" s="34" t="s">
        <v>65</v>
      </c>
      <c r="L507" s="77">
        <v>507</v>
      </c>
      <c r="M507" s="77"/>
      <c r="N507" s="72"/>
      <c r="O507" s="79" t="s">
        <v>178</v>
      </c>
      <c r="P507" s="81">
        <v>43659.996099537035</v>
      </c>
      <c r="Q507" s="79" t="s">
        <v>965</v>
      </c>
      <c r="R507" s="79"/>
      <c r="S507" s="79"/>
      <c r="T507" s="79" t="s">
        <v>1048</v>
      </c>
      <c r="U507" s="79"/>
      <c r="V507" s="82" t="s">
        <v>1396</v>
      </c>
      <c r="W507" s="81">
        <v>43659.996099537035</v>
      </c>
      <c r="X507" s="85">
        <v>43659</v>
      </c>
      <c r="Y507" s="87" t="s">
        <v>1882</v>
      </c>
      <c r="Z507" s="82" t="s">
        <v>2399</v>
      </c>
      <c r="AA507" s="79"/>
      <c r="AB507" s="79"/>
      <c r="AC507" s="87" t="s">
        <v>2919</v>
      </c>
      <c r="AD507" s="79"/>
      <c r="AE507" s="79" t="b">
        <v>0</v>
      </c>
      <c r="AF507" s="79">
        <v>0</v>
      </c>
      <c r="AG507" s="87" t="s">
        <v>2991</v>
      </c>
      <c r="AH507" s="79" t="b">
        <v>0</v>
      </c>
      <c r="AI507" s="79" t="s">
        <v>3019</v>
      </c>
      <c r="AJ507" s="79"/>
      <c r="AK507" s="87" t="s">
        <v>2991</v>
      </c>
      <c r="AL507" s="79" t="b">
        <v>0</v>
      </c>
      <c r="AM507" s="79">
        <v>0</v>
      </c>
      <c r="AN507" s="87" t="s">
        <v>2991</v>
      </c>
      <c r="AO507" s="79" t="s">
        <v>3036</v>
      </c>
      <c r="AP507" s="79" t="b">
        <v>0</v>
      </c>
      <c r="AQ507" s="87" t="s">
        <v>2919</v>
      </c>
      <c r="AR507" s="79" t="s">
        <v>178</v>
      </c>
      <c r="AS507" s="79">
        <v>0</v>
      </c>
      <c r="AT507" s="79">
        <v>0</v>
      </c>
      <c r="AU507" s="79"/>
      <c r="AV507" s="79"/>
      <c r="AW507" s="79"/>
      <c r="AX507" s="79"/>
      <c r="AY507" s="79"/>
      <c r="AZ507" s="79"/>
      <c r="BA507" s="79"/>
      <c r="BB507" s="79"/>
      <c r="BC507" s="78" t="str">
        <f>REPLACE(INDEX(GroupVertices[Group],MATCH(Edges[[#This Row],[Vertex 1]],GroupVertices[Vertex],0)),1,1,"")</f>
        <v>3</v>
      </c>
      <c r="BD507" s="78" t="str">
        <f>REPLACE(INDEX(GroupVertices[Group],MATCH(Edges[[#This Row],[Vertex 2]],GroupVertices[Vertex],0)),1,1,"")</f>
        <v>3</v>
      </c>
    </row>
    <row r="508" spans="1:56" ht="15">
      <c r="A508" s="64" t="s">
        <v>482</v>
      </c>
      <c r="B508" s="64" t="s">
        <v>482</v>
      </c>
      <c r="C508" s="65"/>
      <c r="D508" s="66"/>
      <c r="E508" s="67"/>
      <c r="F508" s="68"/>
      <c r="G508" s="65"/>
      <c r="H508" s="69"/>
      <c r="I508" s="70"/>
      <c r="J508" s="70"/>
      <c r="K508" s="34" t="s">
        <v>65</v>
      </c>
      <c r="L508" s="77">
        <v>508</v>
      </c>
      <c r="M508" s="77"/>
      <c r="N508" s="72"/>
      <c r="O508" s="79" t="s">
        <v>178</v>
      </c>
      <c r="P508" s="81">
        <v>43660.00420138889</v>
      </c>
      <c r="Q508" s="79" t="s">
        <v>966</v>
      </c>
      <c r="R508" s="79"/>
      <c r="S508" s="79"/>
      <c r="T508" s="79" t="s">
        <v>1048</v>
      </c>
      <c r="U508" s="79"/>
      <c r="V508" s="82" t="s">
        <v>1396</v>
      </c>
      <c r="W508" s="81">
        <v>43660.00420138889</v>
      </c>
      <c r="X508" s="85">
        <v>43660</v>
      </c>
      <c r="Y508" s="87" t="s">
        <v>1883</v>
      </c>
      <c r="Z508" s="82" t="s">
        <v>2400</v>
      </c>
      <c r="AA508" s="79"/>
      <c r="AB508" s="79"/>
      <c r="AC508" s="87" t="s">
        <v>2920</v>
      </c>
      <c r="AD508" s="79"/>
      <c r="AE508" s="79" t="b">
        <v>0</v>
      </c>
      <c r="AF508" s="79">
        <v>2</v>
      </c>
      <c r="AG508" s="87" t="s">
        <v>2991</v>
      </c>
      <c r="AH508" s="79" t="b">
        <v>0</v>
      </c>
      <c r="AI508" s="79" t="s">
        <v>3019</v>
      </c>
      <c r="AJ508" s="79"/>
      <c r="AK508" s="87" t="s">
        <v>2991</v>
      </c>
      <c r="AL508" s="79" t="b">
        <v>0</v>
      </c>
      <c r="AM508" s="79">
        <v>0</v>
      </c>
      <c r="AN508" s="87" t="s">
        <v>2991</v>
      </c>
      <c r="AO508" s="79" t="s">
        <v>3036</v>
      </c>
      <c r="AP508" s="79" t="b">
        <v>0</v>
      </c>
      <c r="AQ508" s="87" t="s">
        <v>2920</v>
      </c>
      <c r="AR508" s="79" t="s">
        <v>178</v>
      </c>
      <c r="AS508" s="79">
        <v>0</v>
      </c>
      <c r="AT508" s="79">
        <v>0</v>
      </c>
      <c r="AU508" s="79"/>
      <c r="AV508" s="79"/>
      <c r="AW508" s="79"/>
      <c r="AX508" s="79"/>
      <c r="AY508" s="79"/>
      <c r="AZ508" s="79"/>
      <c r="BA508" s="79"/>
      <c r="BB508" s="79"/>
      <c r="BC508" s="78" t="str">
        <f>REPLACE(INDEX(GroupVertices[Group],MATCH(Edges[[#This Row],[Vertex 1]],GroupVertices[Vertex],0)),1,1,"")</f>
        <v>3</v>
      </c>
      <c r="BD508" s="78" t="str">
        <f>REPLACE(INDEX(GroupVertices[Group],MATCH(Edges[[#This Row],[Vertex 2]],GroupVertices[Vertex],0)),1,1,"")</f>
        <v>3</v>
      </c>
    </row>
    <row r="509" spans="1:56" ht="15">
      <c r="A509" s="64" t="s">
        <v>482</v>
      </c>
      <c r="B509" s="64" t="s">
        <v>482</v>
      </c>
      <c r="C509" s="65"/>
      <c r="D509" s="66"/>
      <c r="E509" s="67"/>
      <c r="F509" s="68"/>
      <c r="G509" s="65"/>
      <c r="H509" s="69"/>
      <c r="I509" s="70"/>
      <c r="J509" s="70"/>
      <c r="K509" s="34" t="s">
        <v>65</v>
      </c>
      <c r="L509" s="77">
        <v>509</v>
      </c>
      <c r="M509" s="77"/>
      <c r="N509" s="72"/>
      <c r="O509" s="79" t="s">
        <v>178</v>
      </c>
      <c r="P509" s="81">
        <v>43660.005208333336</v>
      </c>
      <c r="Q509" s="79" t="s">
        <v>967</v>
      </c>
      <c r="R509" s="79"/>
      <c r="S509" s="79"/>
      <c r="T509" s="79" t="s">
        <v>1048</v>
      </c>
      <c r="U509" s="79"/>
      <c r="V509" s="82" t="s">
        <v>1396</v>
      </c>
      <c r="W509" s="81">
        <v>43660.005208333336</v>
      </c>
      <c r="X509" s="85">
        <v>43660</v>
      </c>
      <c r="Y509" s="87" t="s">
        <v>1884</v>
      </c>
      <c r="Z509" s="82" t="s">
        <v>2401</v>
      </c>
      <c r="AA509" s="79"/>
      <c r="AB509" s="79"/>
      <c r="AC509" s="87" t="s">
        <v>2921</v>
      </c>
      <c r="AD509" s="79"/>
      <c r="AE509" s="79" t="b">
        <v>0</v>
      </c>
      <c r="AF509" s="79">
        <v>0</v>
      </c>
      <c r="AG509" s="87" t="s">
        <v>2991</v>
      </c>
      <c r="AH509" s="79" t="b">
        <v>0</v>
      </c>
      <c r="AI509" s="79" t="s">
        <v>3019</v>
      </c>
      <c r="AJ509" s="79"/>
      <c r="AK509" s="87" t="s">
        <v>2991</v>
      </c>
      <c r="AL509" s="79" t="b">
        <v>0</v>
      </c>
      <c r="AM509" s="79">
        <v>0</v>
      </c>
      <c r="AN509" s="87" t="s">
        <v>2991</v>
      </c>
      <c r="AO509" s="79" t="s">
        <v>3036</v>
      </c>
      <c r="AP509" s="79" t="b">
        <v>0</v>
      </c>
      <c r="AQ509" s="87" t="s">
        <v>2921</v>
      </c>
      <c r="AR509" s="79" t="s">
        <v>178</v>
      </c>
      <c r="AS509" s="79">
        <v>0</v>
      </c>
      <c r="AT509" s="79">
        <v>0</v>
      </c>
      <c r="AU509" s="79"/>
      <c r="AV509" s="79"/>
      <c r="AW509" s="79"/>
      <c r="AX509" s="79"/>
      <c r="AY509" s="79"/>
      <c r="AZ509" s="79"/>
      <c r="BA509" s="79"/>
      <c r="BB509" s="79"/>
      <c r="BC509" s="78" t="str">
        <f>REPLACE(INDEX(GroupVertices[Group],MATCH(Edges[[#This Row],[Vertex 1]],GroupVertices[Vertex],0)),1,1,"")</f>
        <v>3</v>
      </c>
      <c r="BD509" s="78" t="str">
        <f>REPLACE(INDEX(GroupVertices[Group],MATCH(Edges[[#This Row],[Vertex 2]],GroupVertices[Vertex],0)),1,1,"")</f>
        <v>3</v>
      </c>
    </row>
    <row r="510" spans="1:56" ht="15">
      <c r="A510" s="64" t="s">
        <v>482</v>
      </c>
      <c r="B510" s="64" t="s">
        <v>482</v>
      </c>
      <c r="C510" s="65"/>
      <c r="D510" s="66"/>
      <c r="E510" s="67"/>
      <c r="F510" s="68"/>
      <c r="G510" s="65"/>
      <c r="H510" s="69"/>
      <c r="I510" s="70"/>
      <c r="J510" s="70"/>
      <c r="K510" s="34" t="s">
        <v>65</v>
      </c>
      <c r="L510" s="77">
        <v>510</v>
      </c>
      <c r="M510" s="77"/>
      <c r="N510" s="72"/>
      <c r="O510" s="79" t="s">
        <v>178</v>
      </c>
      <c r="P510" s="81">
        <v>43660.02342592592</v>
      </c>
      <c r="Q510" s="79" t="s">
        <v>968</v>
      </c>
      <c r="R510" s="79"/>
      <c r="S510" s="79"/>
      <c r="T510" s="79" t="s">
        <v>1048</v>
      </c>
      <c r="U510" s="79"/>
      <c r="V510" s="82" t="s">
        <v>1396</v>
      </c>
      <c r="W510" s="81">
        <v>43660.02342592592</v>
      </c>
      <c r="X510" s="85">
        <v>43660</v>
      </c>
      <c r="Y510" s="87" t="s">
        <v>1885</v>
      </c>
      <c r="Z510" s="82" t="s">
        <v>2402</v>
      </c>
      <c r="AA510" s="79"/>
      <c r="AB510" s="79"/>
      <c r="AC510" s="87" t="s">
        <v>2922</v>
      </c>
      <c r="AD510" s="79"/>
      <c r="AE510" s="79" t="b">
        <v>0</v>
      </c>
      <c r="AF510" s="79">
        <v>2</v>
      </c>
      <c r="AG510" s="87" t="s">
        <v>2991</v>
      </c>
      <c r="AH510" s="79" t="b">
        <v>0</v>
      </c>
      <c r="AI510" s="79" t="s">
        <v>3019</v>
      </c>
      <c r="AJ510" s="79"/>
      <c r="AK510" s="87" t="s">
        <v>2991</v>
      </c>
      <c r="AL510" s="79" t="b">
        <v>0</v>
      </c>
      <c r="AM510" s="79">
        <v>0</v>
      </c>
      <c r="AN510" s="87" t="s">
        <v>2991</v>
      </c>
      <c r="AO510" s="79" t="s">
        <v>3036</v>
      </c>
      <c r="AP510" s="79" t="b">
        <v>0</v>
      </c>
      <c r="AQ510" s="87" t="s">
        <v>2922</v>
      </c>
      <c r="AR510" s="79" t="s">
        <v>178</v>
      </c>
      <c r="AS510" s="79">
        <v>0</v>
      </c>
      <c r="AT510" s="79">
        <v>0</v>
      </c>
      <c r="AU510" s="79"/>
      <c r="AV510" s="79"/>
      <c r="AW510" s="79"/>
      <c r="AX510" s="79"/>
      <c r="AY510" s="79"/>
      <c r="AZ510" s="79"/>
      <c r="BA510" s="79"/>
      <c r="BB510" s="79"/>
      <c r="BC510" s="78" t="str">
        <f>REPLACE(INDEX(GroupVertices[Group],MATCH(Edges[[#This Row],[Vertex 1]],GroupVertices[Vertex],0)),1,1,"")</f>
        <v>3</v>
      </c>
      <c r="BD510" s="78" t="str">
        <f>REPLACE(INDEX(GroupVertices[Group],MATCH(Edges[[#This Row],[Vertex 2]],GroupVertices[Vertex],0)),1,1,"")</f>
        <v>3</v>
      </c>
    </row>
    <row r="511" spans="1:56" ht="15">
      <c r="A511" s="64" t="s">
        <v>479</v>
      </c>
      <c r="B511" s="64" t="s">
        <v>482</v>
      </c>
      <c r="C511" s="65"/>
      <c r="D511" s="66"/>
      <c r="E511" s="67"/>
      <c r="F511" s="68"/>
      <c r="G511" s="65"/>
      <c r="H511" s="69"/>
      <c r="I511" s="70"/>
      <c r="J511" s="70"/>
      <c r="K511" s="34" t="s">
        <v>65</v>
      </c>
      <c r="L511" s="77">
        <v>511</v>
      </c>
      <c r="M511" s="77"/>
      <c r="N511" s="72"/>
      <c r="O511" s="79" t="s">
        <v>562</v>
      </c>
      <c r="P511" s="81">
        <v>43659.117627314816</v>
      </c>
      <c r="Q511" s="79" t="s">
        <v>951</v>
      </c>
      <c r="R511" s="79"/>
      <c r="S511" s="79"/>
      <c r="T511" s="79" t="s">
        <v>1048</v>
      </c>
      <c r="U511" s="79"/>
      <c r="V511" s="82" t="s">
        <v>1393</v>
      </c>
      <c r="W511" s="81">
        <v>43659.117627314816</v>
      </c>
      <c r="X511" s="85">
        <v>43659</v>
      </c>
      <c r="Y511" s="87" t="s">
        <v>1886</v>
      </c>
      <c r="Z511" s="82" t="s">
        <v>2403</v>
      </c>
      <c r="AA511" s="79"/>
      <c r="AB511" s="79"/>
      <c r="AC511" s="87" t="s">
        <v>2923</v>
      </c>
      <c r="AD511" s="79"/>
      <c r="AE511" s="79" t="b">
        <v>0</v>
      </c>
      <c r="AF511" s="79">
        <v>0</v>
      </c>
      <c r="AG511" s="87" t="s">
        <v>2991</v>
      </c>
      <c r="AH511" s="79" t="b">
        <v>0</v>
      </c>
      <c r="AI511" s="79" t="s">
        <v>3019</v>
      </c>
      <c r="AJ511" s="79"/>
      <c r="AK511" s="87" t="s">
        <v>2991</v>
      </c>
      <c r="AL511" s="79" t="b">
        <v>0</v>
      </c>
      <c r="AM511" s="79">
        <v>1</v>
      </c>
      <c r="AN511" s="87" t="s">
        <v>2905</v>
      </c>
      <c r="AO511" s="79" t="s">
        <v>3037</v>
      </c>
      <c r="AP511" s="79" t="b">
        <v>0</v>
      </c>
      <c r="AQ511" s="87" t="s">
        <v>2905</v>
      </c>
      <c r="AR511" s="79" t="s">
        <v>178</v>
      </c>
      <c r="AS511" s="79">
        <v>0</v>
      </c>
      <c r="AT511" s="79">
        <v>0</v>
      </c>
      <c r="AU511" s="79"/>
      <c r="AV511" s="79"/>
      <c r="AW511" s="79"/>
      <c r="AX511" s="79"/>
      <c r="AY511" s="79"/>
      <c r="AZ511" s="79"/>
      <c r="BA511" s="79"/>
      <c r="BB511" s="79"/>
      <c r="BC511" s="78" t="str">
        <f>REPLACE(INDEX(GroupVertices[Group],MATCH(Edges[[#This Row],[Vertex 1]],GroupVertices[Vertex],0)),1,1,"")</f>
        <v>3</v>
      </c>
      <c r="BD511" s="78" t="str">
        <f>REPLACE(INDEX(GroupVertices[Group],MATCH(Edges[[#This Row],[Vertex 2]],GroupVertices[Vertex],0)),1,1,"")</f>
        <v>3</v>
      </c>
    </row>
    <row r="512" spans="1:56" ht="15">
      <c r="A512" s="64" t="s">
        <v>483</v>
      </c>
      <c r="B512" s="64" t="s">
        <v>483</v>
      </c>
      <c r="C512" s="65"/>
      <c r="D512" s="66"/>
      <c r="E512" s="67"/>
      <c r="F512" s="68"/>
      <c r="G512" s="65"/>
      <c r="H512" s="69"/>
      <c r="I512" s="70"/>
      <c r="J512" s="70"/>
      <c r="K512" s="34" t="s">
        <v>65</v>
      </c>
      <c r="L512" s="77">
        <v>512</v>
      </c>
      <c r="M512" s="77"/>
      <c r="N512" s="72"/>
      <c r="O512" s="79" t="s">
        <v>178</v>
      </c>
      <c r="P512" s="81">
        <v>43659.240798611114</v>
      </c>
      <c r="Q512" s="79" t="s">
        <v>644</v>
      </c>
      <c r="R512" s="79"/>
      <c r="S512" s="79"/>
      <c r="T512" s="79" t="s">
        <v>1048</v>
      </c>
      <c r="U512" s="79"/>
      <c r="V512" s="82" t="s">
        <v>1397</v>
      </c>
      <c r="W512" s="81">
        <v>43659.240798611114</v>
      </c>
      <c r="X512" s="85">
        <v>43659</v>
      </c>
      <c r="Y512" s="87" t="s">
        <v>1887</v>
      </c>
      <c r="Z512" s="82" t="s">
        <v>2404</v>
      </c>
      <c r="AA512" s="79"/>
      <c r="AB512" s="79"/>
      <c r="AC512" s="87" t="s">
        <v>2924</v>
      </c>
      <c r="AD512" s="79"/>
      <c r="AE512" s="79" t="b">
        <v>0</v>
      </c>
      <c r="AF512" s="79">
        <v>3</v>
      </c>
      <c r="AG512" s="87" t="s">
        <v>2991</v>
      </c>
      <c r="AH512" s="79" t="b">
        <v>0</v>
      </c>
      <c r="AI512" s="79" t="s">
        <v>3019</v>
      </c>
      <c r="AJ512" s="79"/>
      <c r="AK512" s="87" t="s">
        <v>2991</v>
      </c>
      <c r="AL512" s="79" t="b">
        <v>0</v>
      </c>
      <c r="AM512" s="79">
        <v>2</v>
      </c>
      <c r="AN512" s="87" t="s">
        <v>2991</v>
      </c>
      <c r="AO512" s="79" t="s">
        <v>3037</v>
      </c>
      <c r="AP512" s="79" t="b">
        <v>0</v>
      </c>
      <c r="AQ512" s="87" t="s">
        <v>2924</v>
      </c>
      <c r="AR512" s="79" t="s">
        <v>178</v>
      </c>
      <c r="AS512" s="79">
        <v>0</v>
      </c>
      <c r="AT512" s="79">
        <v>0</v>
      </c>
      <c r="AU512" s="79"/>
      <c r="AV512" s="79"/>
      <c r="AW512" s="79"/>
      <c r="AX512" s="79"/>
      <c r="AY512" s="79"/>
      <c r="AZ512" s="79"/>
      <c r="BA512" s="79"/>
      <c r="BB512" s="79"/>
      <c r="BC512" s="78" t="str">
        <f>REPLACE(INDEX(GroupVertices[Group],MATCH(Edges[[#This Row],[Vertex 1]],GroupVertices[Vertex],0)),1,1,"")</f>
        <v>3</v>
      </c>
      <c r="BD512" s="78" t="str">
        <f>REPLACE(INDEX(GroupVertices[Group],MATCH(Edges[[#This Row],[Vertex 2]],GroupVertices[Vertex],0)),1,1,"")</f>
        <v>3</v>
      </c>
    </row>
    <row r="513" spans="1:56" ht="15">
      <c r="A513" s="64" t="s">
        <v>479</v>
      </c>
      <c r="B513" s="64" t="s">
        <v>483</v>
      </c>
      <c r="C513" s="65"/>
      <c r="D513" s="66"/>
      <c r="E513" s="67"/>
      <c r="F513" s="68"/>
      <c r="G513" s="65"/>
      <c r="H513" s="69"/>
      <c r="I513" s="70"/>
      <c r="J513" s="70"/>
      <c r="K513" s="34" t="s">
        <v>65</v>
      </c>
      <c r="L513" s="77">
        <v>513</v>
      </c>
      <c r="M513" s="77"/>
      <c r="N513" s="72"/>
      <c r="O513" s="79" t="s">
        <v>562</v>
      </c>
      <c r="P513" s="81">
        <v>43659.253171296295</v>
      </c>
      <c r="Q513" s="79" t="s">
        <v>644</v>
      </c>
      <c r="R513" s="79"/>
      <c r="S513" s="79"/>
      <c r="T513" s="79" t="s">
        <v>1048</v>
      </c>
      <c r="U513" s="79"/>
      <c r="V513" s="82" t="s">
        <v>1393</v>
      </c>
      <c r="W513" s="81">
        <v>43659.253171296295</v>
      </c>
      <c r="X513" s="85">
        <v>43659</v>
      </c>
      <c r="Y513" s="87" t="s">
        <v>1888</v>
      </c>
      <c r="Z513" s="82" t="s">
        <v>2405</v>
      </c>
      <c r="AA513" s="79"/>
      <c r="AB513" s="79"/>
      <c r="AC513" s="87" t="s">
        <v>2925</v>
      </c>
      <c r="AD513" s="79"/>
      <c r="AE513" s="79" t="b">
        <v>0</v>
      </c>
      <c r="AF513" s="79">
        <v>0</v>
      </c>
      <c r="AG513" s="87" t="s">
        <v>2991</v>
      </c>
      <c r="AH513" s="79" t="b">
        <v>0</v>
      </c>
      <c r="AI513" s="79" t="s">
        <v>3019</v>
      </c>
      <c r="AJ513" s="79"/>
      <c r="AK513" s="87" t="s">
        <v>2991</v>
      </c>
      <c r="AL513" s="79" t="b">
        <v>0</v>
      </c>
      <c r="AM513" s="79">
        <v>2</v>
      </c>
      <c r="AN513" s="87" t="s">
        <v>2924</v>
      </c>
      <c r="AO513" s="79" t="s">
        <v>3037</v>
      </c>
      <c r="AP513" s="79" t="b">
        <v>0</v>
      </c>
      <c r="AQ513" s="87" t="s">
        <v>2924</v>
      </c>
      <c r="AR513" s="79" t="s">
        <v>178</v>
      </c>
      <c r="AS513" s="79">
        <v>0</v>
      </c>
      <c r="AT513" s="79">
        <v>0</v>
      </c>
      <c r="AU513" s="79"/>
      <c r="AV513" s="79"/>
      <c r="AW513" s="79"/>
      <c r="AX513" s="79"/>
      <c r="AY513" s="79"/>
      <c r="AZ513" s="79"/>
      <c r="BA513" s="79"/>
      <c r="BB513" s="79"/>
      <c r="BC513" s="78" t="str">
        <f>REPLACE(INDEX(GroupVertices[Group],MATCH(Edges[[#This Row],[Vertex 1]],GroupVertices[Vertex],0)),1,1,"")</f>
        <v>3</v>
      </c>
      <c r="BD513" s="78" t="str">
        <f>REPLACE(INDEX(GroupVertices[Group],MATCH(Edges[[#This Row],[Vertex 2]],GroupVertices[Vertex],0)),1,1,"")</f>
        <v>3</v>
      </c>
    </row>
    <row r="514" spans="1:56" ht="15">
      <c r="A514" s="64" t="s">
        <v>484</v>
      </c>
      <c r="B514" s="64" t="s">
        <v>527</v>
      </c>
      <c r="C514" s="65"/>
      <c r="D514" s="66"/>
      <c r="E514" s="67"/>
      <c r="F514" s="68"/>
      <c r="G514" s="65"/>
      <c r="H514" s="69"/>
      <c r="I514" s="70"/>
      <c r="J514" s="70"/>
      <c r="K514" s="34" t="s">
        <v>65</v>
      </c>
      <c r="L514" s="77">
        <v>514</v>
      </c>
      <c r="M514" s="77"/>
      <c r="N514" s="72"/>
      <c r="O514" s="79" t="s">
        <v>561</v>
      </c>
      <c r="P514" s="81">
        <v>43660.94142361111</v>
      </c>
      <c r="Q514" s="79" t="s">
        <v>969</v>
      </c>
      <c r="R514" s="79"/>
      <c r="S514" s="79"/>
      <c r="T514" s="79" t="s">
        <v>1048</v>
      </c>
      <c r="U514" s="82" t="s">
        <v>1160</v>
      </c>
      <c r="V514" s="82" t="s">
        <v>1160</v>
      </c>
      <c r="W514" s="81">
        <v>43660.94142361111</v>
      </c>
      <c r="X514" s="85">
        <v>43660</v>
      </c>
      <c r="Y514" s="87" t="s">
        <v>1889</v>
      </c>
      <c r="Z514" s="82" t="s">
        <v>2406</v>
      </c>
      <c r="AA514" s="79"/>
      <c r="AB514" s="79"/>
      <c r="AC514" s="87" t="s">
        <v>2926</v>
      </c>
      <c r="AD514" s="79"/>
      <c r="AE514" s="79" t="b">
        <v>0</v>
      </c>
      <c r="AF514" s="79">
        <v>3</v>
      </c>
      <c r="AG514" s="87" t="s">
        <v>2991</v>
      </c>
      <c r="AH514" s="79" t="b">
        <v>0</v>
      </c>
      <c r="AI514" s="79" t="s">
        <v>3019</v>
      </c>
      <c r="AJ514" s="79"/>
      <c r="AK514" s="87" t="s">
        <v>2991</v>
      </c>
      <c r="AL514" s="79" t="b">
        <v>0</v>
      </c>
      <c r="AM514" s="79">
        <v>1</v>
      </c>
      <c r="AN514" s="87" t="s">
        <v>2991</v>
      </c>
      <c r="AO514" s="79" t="s">
        <v>3036</v>
      </c>
      <c r="AP514" s="79" t="b">
        <v>0</v>
      </c>
      <c r="AQ514" s="87" t="s">
        <v>2926</v>
      </c>
      <c r="AR514" s="79" t="s">
        <v>178</v>
      </c>
      <c r="AS514" s="79">
        <v>0</v>
      </c>
      <c r="AT514" s="79">
        <v>0</v>
      </c>
      <c r="AU514" s="79" t="s">
        <v>3068</v>
      </c>
      <c r="AV514" s="79" t="s">
        <v>3069</v>
      </c>
      <c r="AW514" s="79" t="s">
        <v>3074</v>
      </c>
      <c r="AX514" s="79" t="s">
        <v>3097</v>
      </c>
      <c r="AY514" s="79" t="s">
        <v>3116</v>
      </c>
      <c r="AZ514" s="79" t="s">
        <v>3135</v>
      </c>
      <c r="BA514" s="79" t="s">
        <v>3136</v>
      </c>
      <c r="BB514" s="82" t="s">
        <v>3156</v>
      </c>
      <c r="BC514" s="78" t="str">
        <f>REPLACE(INDEX(GroupVertices[Group],MATCH(Edges[[#This Row],[Vertex 1]],GroupVertices[Vertex],0)),1,1,"")</f>
        <v>3</v>
      </c>
      <c r="BD514" s="78" t="str">
        <f>REPLACE(INDEX(GroupVertices[Group],MATCH(Edges[[#This Row],[Vertex 2]],GroupVertices[Vertex],0)),1,1,"")</f>
        <v>3</v>
      </c>
    </row>
    <row r="515" spans="1:56" ht="15">
      <c r="A515" s="64" t="s">
        <v>484</v>
      </c>
      <c r="B515" s="64" t="s">
        <v>522</v>
      </c>
      <c r="C515" s="65"/>
      <c r="D515" s="66"/>
      <c r="E515" s="67"/>
      <c r="F515" s="68"/>
      <c r="G515" s="65"/>
      <c r="H515" s="69"/>
      <c r="I515" s="70"/>
      <c r="J515" s="70"/>
      <c r="K515" s="34" t="s">
        <v>65</v>
      </c>
      <c r="L515" s="77">
        <v>515</v>
      </c>
      <c r="M515" s="77"/>
      <c r="N515" s="72"/>
      <c r="O515" s="79" t="s">
        <v>561</v>
      </c>
      <c r="P515" s="81">
        <v>43660.94142361111</v>
      </c>
      <c r="Q515" s="79" t="s">
        <v>969</v>
      </c>
      <c r="R515" s="79"/>
      <c r="S515" s="79"/>
      <c r="T515" s="79" t="s">
        <v>1048</v>
      </c>
      <c r="U515" s="82" t="s">
        <v>1160</v>
      </c>
      <c r="V515" s="82" t="s">
        <v>1160</v>
      </c>
      <c r="W515" s="81">
        <v>43660.94142361111</v>
      </c>
      <c r="X515" s="85">
        <v>43660</v>
      </c>
      <c r="Y515" s="87" t="s">
        <v>1889</v>
      </c>
      <c r="Z515" s="82" t="s">
        <v>2406</v>
      </c>
      <c r="AA515" s="79"/>
      <c r="AB515" s="79"/>
      <c r="AC515" s="87" t="s">
        <v>2926</v>
      </c>
      <c r="AD515" s="79"/>
      <c r="AE515" s="79" t="b">
        <v>0</v>
      </c>
      <c r="AF515" s="79">
        <v>3</v>
      </c>
      <c r="AG515" s="87" t="s">
        <v>2991</v>
      </c>
      <c r="AH515" s="79" t="b">
        <v>0</v>
      </c>
      <c r="AI515" s="79" t="s">
        <v>3019</v>
      </c>
      <c r="AJ515" s="79"/>
      <c r="AK515" s="87" t="s">
        <v>2991</v>
      </c>
      <c r="AL515" s="79" t="b">
        <v>0</v>
      </c>
      <c r="AM515" s="79">
        <v>1</v>
      </c>
      <c r="AN515" s="87" t="s">
        <v>2991</v>
      </c>
      <c r="AO515" s="79" t="s">
        <v>3036</v>
      </c>
      <c r="AP515" s="79" t="b">
        <v>0</v>
      </c>
      <c r="AQ515" s="87" t="s">
        <v>2926</v>
      </c>
      <c r="AR515" s="79" t="s">
        <v>178</v>
      </c>
      <c r="AS515" s="79">
        <v>0</v>
      </c>
      <c r="AT515" s="79">
        <v>0</v>
      </c>
      <c r="AU515" s="79" t="s">
        <v>3068</v>
      </c>
      <c r="AV515" s="79" t="s">
        <v>3069</v>
      </c>
      <c r="AW515" s="79" t="s">
        <v>3074</v>
      </c>
      <c r="AX515" s="79" t="s">
        <v>3097</v>
      </c>
      <c r="AY515" s="79" t="s">
        <v>3116</v>
      </c>
      <c r="AZ515" s="79" t="s">
        <v>3135</v>
      </c>
      <c r="BA515" s="79" t="s">
        <v>3136</v>
      </c>
      <c r="BB515" s="82" t="s">
        <v>3156</v>
      </c>
      <c r="BC515" s="78" t="str">
        <f>REPLACE(INDEX(GroupVertices[Group],MATCH(Edges[[#This Row],[Vertex 1]],GroupVertices[Vertex],0)),1,1,"")</f>
        <v>3</v>
      </c>
      <c r="BD515" s="78" t="str">
        <f>REPLACE(INDEX(GroupVertices[Group],MATCH(Edges[[#This Row],[Vertex 2]],GroupVertices[Vertex],0)),1,1,"")</f>
        <v>1</v>
      </c>
    </row>
    <row r="516" spans="1:56" ht="15">
      <c r="A516" s="64" t="s">
        <v>484</v>
      </c>
      <c r="B516" s="64" t="s">
        <v>519</v>
      </c>
      <c r="C516" s="65"/>
      <c r="D516" s="66"/>
      <c r="E516" s="67"/>
      <c r="F516" s="68"/>
      <c r="G516" s="65"/>
      <c r="H516" s="69"/>
      <c r="I516" s="70"/>
      <c r="J516" s="70"/>
      <c r="K516" s="34" t="s">
        <v>65</v>
      </c>
      <c r="L516" s="77">
        <v>516</v>
      </c>
      <c r="M516" s="77"/>
      <c r="N516" s="72"/>
      <c r="O516" s="79" t="s">
        <v>561</v>
      </c>
      <c r="P516" s="81">
        <v>43660.94142361111</v>
      </c>
      <c r="Q516" s="79" t="s">
        <v>969</v>
      </c>
      <c r="R516" s="79"/>
      <c r="S516" s="79"/>
      <c r="T516" s="79" t="s">
        <v>1048</v>
      </c>
      <c r="U516" s="82" t="s">
        <v>1160</v>
      </c>
      <c r="V516" s="82" t="s">
        <v>1160</v>
      </c>
      <c r="W516" s="81">
        <v>43660.94142361111</v>
      </c>
      <c r="X516" s="85">
        <v>43660</v>
      </c>
      <c r="Y516" s="87" t="s">
        <v>1889</v>
      </c>
      <c r="Z516" s="82" t="s">
        <v>2406</v>
      </c>
      <c r="AA516" s="79"/>
      <c r="AB516" s="79"/>
      <c r="AC516" s="87" t="s">
        <v>2926</v>
      </c>
      <c r="AD516" s="79"/>
      <c r="AE516" s="79" t="b">
        <v>0</v>
      </c>
      <c r="AF516" s="79">
        <v>3</v>
      </c>
      <c r="AG516" s="87" t="s">
        <v>2991</v>
      </c>
      <c r="AH516" s="79" t="b">
        <v>0</v>
      </c>
      <c r="AI516" s="79" t="s">
        <v>3019</v>
      </c>
      <c r="AJ516" s="79"/>
      <c r="AK516" s="87" t="s">
        <v>2991</v>
      </c>
      <c r="AL516" s="79" t="b">
        <v>0</v>
      </c>
      <c r="AM516" s="79">
        <v>1</v>
      </c>
      <c r="AN516" s="87" t="s">
        <v>2991</v>
      </c>
      <c r="AO516" s="79" t="s">
        <v>3036</v>
      </c>
      <c r="AP516" s="79" t="b">
        <v>0</v>
      </c>
      <c r="AQ516" s="87" t="s">
        <v>2926</v>
      </c>
      <c r="AR516" s="79" t="s">
        <v>178</v>
      </c>
      <c r="AS516" s="79">
        <v>0</v>
      </c>
      <c r="AT516" s="79">
        <v>0</v>
      </c>
      <c r="AU516" s="79" t="s">
        <v>3068</v>
      </c>
      <c r="AV516" s="79" t="s">
        <v>3069</v>
      </c>
      <c r="AW516" s="79" t="s">
        <v>3074</v>
      </c>
      <c r="AX516" s="79" t="s">
        <v>3097</v>
      </c>
      <c r="AY516" s="79" t="s">
        <v>3116</v>
      </c>
      <c r="AZ516" s="79" t="s">
        <v>3135</v>
      </c>
      <c r="BA516" s="79" t="s">
        <v>3136</v>
      </c>
      <c r="BB516" s="82" t="s">
        <v>3156</v>
      </c>
      <c r="BC516" s="78" t="str">
        <f>REPLACE(INDEX(GroupVertices[Group],MATCH(Edges[[#This Row],[Vertex 1]],GroupVertices[Vertex],0)),1,1,"")</f>
        <v>3</v>
      </c>
      <c r="BD516" s="78" t="str">
        <f>REPLACE(INDEX(GroupVertices[Group],MATCH(Edges[[#This Row],[Vertex 2]],GroupVertices[Vertex],0)),1,1,"")</f>
        <v>2</v>
      </c>
    </row>
    <row r="517" spans="1:56" ht="15">
      <c r="A517" s="64" t="s">
        <v>479</v>
      </c>
      <c r="B517" s="64" t="s">
        <v>484</v>
      </c>
      <c r="C517" s="65"/>
      <c r="D517" s="66"/>
      <c r="E517" s="67"/>
      <c r="F517" s="68"/>
      <c r="G517" s="65"/>
      <c r="H517" s="69"/>
      <c r="I517" s="70"/>
      <c r="J517" s="70"/>
      <c r="K517" s="34" t="s">
        <v>65</v>
      </c>
      <c r="L517" s="77">
        <v>517</v>
      </c>
      <c r="M517" s="77"/>
      <c r="N517" s="72"/>
      <c r="O517" s="79" t="s">
        <v>562</v>
      </c>
      <c r="P517" s="81">
        <v>43660.9741087963</v>
      </c>
      <c r="Q517" s="79" t="s">
        <v>969</v>
      </c>
      <c r="R517" s="79"/>
      <c r="S517" s="79"/>
      <c r="T517" s="79" t="s">
        <v>1048</v>
      </c>
      <c r="U517" s="82" t="s">
        <v>1160</v>
      </c>
      <c r="V517" s="82" t="s">
        <v>1160</v>
      </c>
      <c r="W517" s="81">
        <v>43660.9741087963</v>
      </c>
      <c r="X517" s="85">
        <v>43660</v>
      </c>
      <c r="Y517" s="87" t="s">
        <v>1890</v>
      </c>
      <c r="Z517" s="82" t="s">
        <v>2407</v>
      </c>
      <c r="AA517" s="79"/>
      <c r="AB517" s="79"/>
      <c r="AC517" s="87" t="s">
        <v>2927</v>
      </c>
      <c r="AD517" s="79"/>
      <c r="AE517" s="79" t="b">
        <v>0</v>
      </c>
      <c r="AF517" s="79">
        <v>0</v>
      </c>
      <c r="AG517" s="87" t="s">
        <v>2991</v>
      </c>
      <c r="AH517" s="79" t="b">
        <v>0</v>
      </c>
      <c r="AI517" s="79" t="s">
        <v>3019</v>
      </c>
      <c r="AJ517" s="79"/>
      <c r="AK517" s="87" t="s">
        <v>2991</v>
      </c>
      <c r="AL517" s="79" t="b">
        <v>0</v>
      </c>
      <c r="AM517" s="79">
        <v>1</v>
      </c>
      <c r="AN517" s="87" t="s">
        <v>2926</v>
      </c>
      <c r="AO517" s="79" t="s">
        <v>3037</v>
      </c>
      <c r="AP517" s="79" t="b">
        <v>0</v>
      </c>
      <c r="AQ517" s="87" t="s">
        <v>2926</v>
      </c>
      <c r="AR517" s="79" t="s">
        <v>178</v>
      </c>
      <c r="AS517" s="79">
        <v>0</v>
      </c>
      <c r="AT517" s="79">
        <v>0</v>
      </c>
      <c r="AU517" s="79"/>
      <c r="AV517" s="79"/>
      <c r="AW517" s="79"/>
      <c r="AX517" s="79"/>
      <c r="AY517" s="79"/>
      <c r="AZ517" s="79"/>
      <c r="BA517" s="79"/>
      <c r="BB517" s="79"/>
      <c r="BC517" s="78" t="str">
        <f>REPLACE(INDEX(GroupVertices[Group],MATCH(Edges[[#This Row],[Vertex 1]],GroupVertices[Vertex],0)),1,1,"")</f>
        <v>3</v>
      </c>
      <c r="BD517" s="78" t="str">
        <f>REPLACE(INDEX(GroupVertices[Group],MATCH(Edges[[#This Row],[Vertex 2]],GroupVertices[Vertex],0)),1,1,"")</f>
        <v>3</v>
      </c>
    </row>
    <row r="518" spans="1:56" ht="15">
      <c r="A518" s="64" t="s">
        <v>479</v>
      </c>
      <c r="B518" s="64" t="s">
        <v>527</v>
      </c>
      <c r="C518" s="65"/>
      <c r="D518" s="66"/>
      <c r="E518" s="67"/>
      <c r="F518" s="68"/>
      <c r="G518" s="65"/>
      <c r="H518" s="69"/>
      <c r="I518" s="70"/>
      <c r="J518" s="70"/>
      <c r="K518" s="34" t="s">
        <v>65</v>
      </c>
      <c r="L518" s="77">
        <v>518</v>
      </c>
      <c r="M518" s="77"/>
      <c r="N518" s="72"/>
      <c r="O518" s="79" t="s">
        <v>561</v>
      </c>
      <c r="P518" s="81">
        <v>43659.12085648148</v>
      </c>
      <c r="Q518" s="79" t="s">
        <v>970</v>
      </c>
      <c r="R518" s="79"/>
      <c r="S518" s="79"/>
      <c r="T518" s="79" t="s">
        <v>1048</v>
      </c>
      <c r="U518" s="82" t="s">
        <v>1161</v>
      </c>
      <c r="V518" s="82" t="s">
        <v>1161</v>
      </c>
      <c r="W518" s="81">
        <v>43659.12085648148</v>
      </c>
      <c r="X518" s="85">
        <v>43659</v>
      </c>
      <c r="Y518" s="87" t="s">
        <v>1891</v>
      </c>
      <c r="Z518" s="82" t="s">
        <v>2408</v>
      </c>
      <c r="AA518" s="79"/>
      <c r="AB518" s="79"/>
      <c r="AC518" s="87" t="s">
        <v>2928</v>
      </c>
      <c r="AD518" s="79"/>
      <c r="AE518" s="79" t="b">
        <v>0</v>
      </c>
      <c r="AF518" s="79">
        <v>2</v>
      </c>
      <c r="AG518" s="87" t="s">
        <v>2991</v>
      </c>
      <c r="AH518" s="79" t="b">
        <v>0</v>
      </c>
      <c r="AI518" s="79" t="s">
        <v>3019</v>
      </c>
      <c r="AJ518" s="79"/>
      <c r="AK518" s="87" t="s">
        <v>2991</v>
      </c>
      <c r="AL518" s="79" t="b">
        <v>0</v>
      </c>
      <c r="AM518" s="79">
        <v>0</v>
      </c>
      <c r="AN518" s="87" t="s">
        <v>2991</v>
      </c>
      <c r="AO518" s="79" t="s">
        <v>3037</v>
      </c>
      <c r="AP518" s="79" t="b">
        <v>0</v>
      </c>
      <c r="AQ518" s="87" t="s">
        <v>2928</v>
      </c>
      <c r="AR518" s="79" t="s">
        <v>178</v>
      </c>
      <c r="AS518" s="79">
        <v>0</v>
      </c>
      <c r="AT518" s="79">
        <v>0</v>
      </c>
      <c r="AU518" s="79"/>
      <c r="AV518" s="79"/>
      <c r="AW518" s="79"/>
      <c r="AX518" s="79"/>
      <c r="AY518" s="79"/>
      <c r="AZ518" s="79"/>
      <c r="BA518" s="79"/>
      <c r="BB518" s="79"/>
      <c r="BC518" s="78" t="str">
        <f>REPLACE(INDEX(GroupVertices[Group],MATCH(Edges[[#This Row],[Vertex 1]],GroupVertices[Vertex],0)),1,1,"")</f>
        <v>3</v>
      </c>
      <c r="BD518" s="78" t="str">
        <f>REPLACE(INDEX(GroupVertices[Group],MATCH(Edges[[#This Row],[Vertex 2]],GroupVertices[Vertex],0)),1,1,"")</f>
        <v>3</v>
      </c>
    </row>
    <row r="519" spans="1:56" ht="15">
      <c r="A519" s="64" t="s">
        <v>479</v>
      </c>
      <c r="B519" s="64" t="s">
        <v>527</v>
      </c>
      <c r="C519" s="65"/>
      <c r="D519" s="66"/>
      <c r="E519" s="67"/>
      <c r="F519" s="68"/>
      <c r="G519" s="65"/>
      <c r="H519" s="69"/>
      <c r="I519" s="70"/>
      <c r="J519" s="70"/>
      <c r="K519" s="34" t="s">
        <v>65</v>
      </c>
      <c r="L519" s="77">
        <v>519</v>
      </c>
      <c r="M519" s="77"/>
      <c r="N519" s="72"/>
      <c r="O519" s="79" t="s">
        <v>561</v>
      </c>
      <c r="P519" s="81">
        <v>43660.9741087963</v>
      </c>
      <c r="Q519" s="79" t="s">
        <v>969</v>
      </c>
      <c r="R519" s="79"/>
      <c r="S519" s="79"/>
      <c r="T519" s="79" t="s">
        <v>1048</v>
      </c>
      <c r="U519" s="82" t="s">
        <v>1160</v>
      </c>
      <c r="V519" s="82" t="s">
        <v>1160</v>
      </c>
      <c r="W519" s="81">
        <v>43660.9741087963</v>
      </c>
      <c r="X519" s="85">
        <v>43660</v>
      </c>
      <c r="Y519" s="87" t="s">
        <v>1890</v>
      </c>
      <c r="Z519" s="82" t="s">
        <v>2407</v>
      </c>
      <c r="AA519" s="79"/>
      <c r="AB519" s="79"/>
      <c r="AC519" s="87" t="s">
        <v>2927</v>
      </c>
      <c r="AD519" s="79"/>
      <c r="AE519" s="79" t="b">
        <v>0</v>
      </c>
      <c r="AF519" s="79">
        <v>0</v>
      </c>
      <c r="AG519" s="87" t="s">
        <v>2991</v>
      </c>
      <c r="AH519" s="79" t="b">
        <v>0</v>
      </c>
      <c r="AI519" s="79" t="s">
        <v>3019</v>
      </c>
      <c r="AJ519" s="79"/>
      <c r="AK519" s="87" t="s">
        <v>2991</v>
      </c>
      <c r="AL519" s="79" t="b">
        <v>0</v>
      </c>
      <c r="AM519" s="79">
        <v>1</v>
      </c>
      <c r="AN519" s="87" t="s">
        <v>2926</v>
      </c>
      <c r="AO519" s="79" t="s">
        <v>3037</v>
      </c>
      <c r="AP519" s="79" t="b">
        <v>0</v>
      </c>
      <c r="AQ519" s="87" t="s">
        <v>2926</v>
      </c>
      <c r="AR519" s="79" t="s">
        <v>178</v>
      </c>
      <c r="AS519" s="79">
        <v>0</v>
      </c>
      <c r="AT519" s="79">
        <v>0</v>
      </c>
      <c r="AU519" s="79"/>
      <c r="AV519" s="79"/>
      <c r="AW519" s="79"/>
      <c r="AX519" s="79"/>
      <c r="AY519" s="79"/>
      <c r="AZ519" s="79"/>
      <c r="BA519" s="79"/>
      <c r="BB519" s="79"/>
      <c r="BC519" s="78" t="str">
        <f>REPLACE(INDEX(GroupVertices[Group],MATCH(Edges[[#This Row],[Vertex 1]],GroupVertices[Vertex],0)),1,1,"")</f>
        <v>3</v>
      </c>
      <c r="BD519" s="78" t="str">
        <f>REPLACE(INDEX(GroupVertices[Group],MATCH(Edges[[#This Row],[Vertex 2]],GroupVertices[Vertex],0)),1,1,"")</f>
        <v>3</v>
      </c>
    </row>
    <row r="520" spans="1:56" ht="15">
      <c r="A520" s="64" t="s">
        <v>485</v>
      </c>
      <c r="B520" s="64" t="s">
        <v>485</v>
      </c>
      <c r="C520" s="65"/>
      <c r="D520" s="66"/>
      <c r="E520" s="67"/>
      <c r="F520" s="68"/>
      <c r="G520" s="65"/>
      <c r="H520" s="69"/>
      <c r="I520" s="70"/>
      <c r="J520" s="70"/>
      <c r="K520" s="34" t="s">
        <v>65</v>
      </c>
      <c r="L520" s="77">
        <v>520</v>
      </c>
      <c r="M520" s="77"/>
      <c r="N520" s="72"/>
      <c r="O520" s="79" t="s">
        <v>178</v>
      </c>
      <c r="P520" s="81">
        <v>43661.20274305555</v>
      </c>
      <c r="Q520" s="79" t="s">
        <v>971</v>
      </c>
      <c r="R520" s="79"/>
      <c r="S520" s="79"/>
      <c r="T520" s="79" t="s">
        <v>1048</v>
      </c>
      <c r="U520" s="79"/>
      <c r="V520" s="82" t="s">
        <v>1398</v>
      </c>
      <c r="W520" s="81">
        <v>43661.20274305555</v>
      </c>
      <c r="X520" s="85">
        <v>43661</v>
      </c>
      <c r="Y520" s="87" t="s">
        <v>1892</v>
      </c>
      <c r="Z520" s="82" t="s">
        <v>2409</v>
      </c>
      <c r="AA520" s="79"/>
      <c r="AB520" s="79"/>
      <c r="AC520" s="87" t="s">
        <v>2929</v>
      </c>
      <c r="AD520" s="79"/>
      <c r="AE520" s="79" t="b">
        <v>0</v>
      </c>
      <c r="AF520" s="79">
        <v>0</v>
      </c>
      <c r="AG520" s="87" t="s">
        <v>2991</v>
      </c>
      <c r="AH520" s="79" t="b">
        <v>0</v>
      </c>
      <c r="AI520" s="79" t="s">
        <v>3019</v>
      </c>
      <c r="AJ520" s="79"/>
      <c r="AK520" s="87" t="s">
        <v>2991</v>
      </c>
      <c r="AL520" s="79" t="b">
        <v>0</v>
      </c>
      <c r="AM520" s="79">
        <v>1</v>
      </c>
      <c r="AN520" s="87" t="s">
        <v>2991</v>
      </c>
      <c r="AO520" s="79" t="s">
        <v>3037</v>
      </c>
      <c r="AP520" s="79" t="b">
        <v>0</v>
      </c>
      <c r="AQ520" s="87" t="s">
        <v>2929</v>
      </c>
      <c r="AR520" s="79" t="s">
        <v>178</v>
      </c>
      <c r="AS520" s="79">
        <v>0</v>
      </c>
      <c r="AT520" s="79">
        <v>0</v>
      </c>
      <c r="AU520" s="79"/>
      <c r="AV520" s="79"/>
      <c r="AW520" s="79"/>
      <c r="AX520" s="79"/>
      <c r="AY520" s="79"/>
      <c r="AZ520" s="79"/>
      <c r="BA520" s="79"/>
      <c r="BB520" s="79"/>
      <c r="BC520" s="78" t="str">
        <f>REPLACE(INDEX(GroupVertices[Group],MATCH(Edges[[#This Row],[Vertex 1]],GroupVertices[Vertex],0)),1,1,"")</f>
        <v>3</v>
      </c>
      <c r="BD520" s="78" t="str">
        <f>REPLACE(INDEX(GroupVertices[Group],MATCH(Edges[[#This Row],[Vertex 2]],GroupVertices[Vertex],0)),1,1,"")</f>
        <v>3</v>
      </c>
    </row>
    <row r="521" spans="1:56" ht="15">
      <c r="A521" s="64" t="s">
        <v>479</v>
      </c>
      <c r="B521" s="64" t="s">
        <v>485</v>
      </c>
      <c r="C521" s="65"/>
      <c r="D521" s="66"/>
      <c r="E521" s="67"/>
      <c r="F521" s="68"/>
      <c r="G521" s="65"/>
      <c r="H521" s="69"/>
      <c r="I521" s="70"/>
      <c r="J521" s="70"/>
      <c r="K521" s="34" t="s">
        <v>65</v>
      </c>
      <c r="L521" s="77">
        <v>521</v>
      </c>
      <c r="M521" s="77"/>
      <c r="N521" s="72"/>
      <c r="O521" s="79" t="s">
        <v>562</v>
      </c>
      <c r="P521" s="81">
        <v>43661.31240740741</v>
      </c>
      <c r="Q521" s="79" t="s">
        <v>971</v>
      </c>
      <c r="R521" s="79"/>
      <c r="S521" s="79"/>
      <c r="T521" s="79" t="s">
        <v>1048</v>
      </c>
      <c r="U521" s="79"/>
      <c r="V521" s="82" t="s">
        <v>1393</v>
      </c>
      <c r="W521" s="81">
        <v>43661.31240740741</v>
      </c>
      <c r="X521" s="85">
        <v>43661</v>
      </c>
      <c r="Y521" s="87" t="s">
        <v>1893</v>
      </c>
      <c r="Z521" s="82" t="s">
        <v>2410</v>
      </c>
      <c r="AA521" s="79"/>
      <c r="AB521" s="79"/>
      <c r="AC521" s="87" t="s">
        <v>2930</v>
      </c>
      <c r="AD521" s="79"/>
      <c r="AE521" s="79" t="b">
        <v>0</v>
      </c>
      <c r="AF521" s="79">
        <v>0</v>
      </c>
      <c r="AG521" s="87" t="s">
        <v>2991</v>
      </c>
      <c r="AH521" s="79" t="b">
        <v>0</v>
      </c>
      <c r="AI521" s="79" t="s">
        <v>3019</v>
      </c>
      <c r="AJ521" s="79"/>
      <c r="AK521" s="87" t="s">
        <v>2991</v>
      </c>
      <c r="AL521" s="79" t="b">
        <v>0</v>
      </c>
      <c r="AM521" s="79">
        <v>1</v>
      </c>
      <c r="AN521" s="87" t="s">
        <v>2929</v>
      </c>
      <c r="AO521" s="79" t="s">
        <v>3037</v>
      </c>
      <c r="AP521" s="79" t="b">
        <v>0</v>
      </c>
      <c r="AQ521" s="87" t="s">
        <v>2929</v>
      </c>
      <c r="AR521" s="79" t="s">
        <v>178</v>
      </c>
      <c r="AS521" s="79">
        <v>0</v>
      </c>
      <c r="AT521" s="79">
        <v>0</v>
      </c>
      <c r="AU521" s="79"/>
      <c r="AV521" s="79"/>
      <c r="AW521" s="79"/>
      <c r="AX521" s="79"/>
      <c r="AY521" s="79"/>
      <c r="AZ521" s="79"/>
      <c r="BA521" s="79"/>
      <c r="BB521" s="79"/>
      <c r="BC521" s="78" t="str">
        <f>REPLACE(INDEX(GroupVertices[Group],MATCH(Edges[[#This Row],[Vertex 1]],GroupVertices[Vertex],0)),1,1,"")</f>
        <v>3</v>
      </c>
      <c r="BD521" s="78" t="str">
        <f>REPLACE(INDEX(GroupVertices[Group],MATCH(Edges[[#This Row],[Vertex 2]],GroupVertices[Vertex],0)),1,1,"")</f>
        <v>3</v>
      </c>
    </row>
    <row r="522" spans="1:56" ht="15">
      <c r="A522" s="64" t="s">
        <v>479</v>
      </c>
      <c r="B522" s="64" t="s">
        <v>500</v>
      </c>
      <c r="C522" s="65"/>
      <c r="D522" s="66"/>
      <c r="E522" s="67"/>
      <c r="F522" s="68"/>
      <c r="G522" s="65"/>
      <c r="H522" s="69"/>
      <c r="I522" s="70"/>
      <c r="J522" s="70"/>
      <c r="K522" s="34" t="s">
        <v>65</v>
      </c>
      <c r="L522" s="77">
        <v>522</v>
      </c>
      <c r="M522" s="77"/>
      <c r="N522" s="72"/>
      <c r="O522" s="79" t="s">
        <v>562</v>
      </c>
      <c r="P522" s="81">
        <v>43658.387719907405</v>
      </c>
      <c r="Q522" s="79" t="s">
        <v>645</v>
      </c>
      <c r="R522" s="79"/>
      <c r="S522" s="79"/>
      <c r="T522" s="79" t="s">
        <v>1052</v>
      </c>
      <c r="U522" s="79"/>
      <c r="V522" s="82" t="s">
        <v>1393</v>
      </c>
      <c r="W522" s="81">
        <v>43658.387719907405</v>
      </c>
      <c r="X522" s="85">
        <v>43658</v>
      </c>
      <c r="Y522" s="87" t="s">
        <v>1894</v>
      </c>
      <c r="Z522" s="82" t="s">
        <v>2411</v>
      </c>
      <c r="AA522" s="79"/>
      <c r="AB522" s="79"/>
      <c r="AC522" s="87" t="s">
        <v>2931</v>
      </c>
      <c r="AD522" s="79"/>
      <c r="AE522" s="79" t="b">
        <v>0</v>
      </c>
      <c r="AF522" s="79">
        <v>0</v>
      </c>
      <c r="AG522" s="87" t="s">
        <v>2991</v>
      </c>
      <c r="AH522" s="79" t="b">
        <v>0</v>
      </c>
      <c r="AI522" s="79" t="s">
        <v>3019</v>
      </c>
      <c r="AJ522" s="79"/>
      <c r="AK522" s="87" t="s">
        <v>2991</v>
      </c>
      <c r="AL522" s="79" t="b">
        <v>0</v>
      </c>
      <c r="AM522" s="79">
        <v>5</v>
      </c>
      <c r="AN522" s="87" t="s">
        <v>2948</v>
      </c>
      <c r="AO522" s="79" t="s">
        <v>3037</v>
      </c>
      <c r="AP522" s="79" t="b">
        <v>0</v>
      </c>
      <c r="AQ522" s="87" t="s">
        <v>2948</v>
      </c>
      <c r="AR522" s="79" t="s">
        <v>178</v>
      </c>
      <c r="AS522" s="79">
        <v>0</v>
      </c>
      <c r="AT522" s="79">
        <v>0</v>
      </c>
      <c r="AU522" s="79"/>
      <c r="AV522" s="79"/>
      <c r="AW522" s="79"/>
      <c r="AX522" s="79"/>
      <c r="AY522" s="79"/>
      <c r="AZ522" s="79"/>
      <c r="BA522" s="79"/>
      <c r="BB522" s="79"/>
      <c r="BC522" s="78" t="str">
        <f>REPLACE(INDEX(GroupVertices[Group],MATCH(Edges[[#This Row],[Vertex 1]],GroupVertices[Vertex],0)),1,1,"")</f>
        <v>3</v>
      </c>
      <c r="BD522" s="78" t="str">
        <f>REPLACE(INDEX(GroupVertices[Group],MATCH(Edges[[#This Row],[Vertex 2]],GroupVertices[Vertex],0)),1,1,"")</f>
        <v>5</v>
      </c>
    </row>
    <row r="523" spans="1:56" ht="15">
      <c r="A523" s="64" t="s">
        <v>479</v>
      </c>
      <c r="B523" s="64" t="s">
        <v>522</v>
      </c>
      <c r="C523" s="65"/>
      <c r="D523" s="66"/>
      <c r="E523" s="67"/>
      <c r="F523" s="68"/>
      <c r="G523" s="65"/>
      <c r="H523" s="69"/>
      <c r="I523" s="70"/>
      <c r="J523" s="70"/>
      <c r="K523" s="34" t="s">
        <v>65</v>
      </c>
      <c r="L523" s="77">
        <v>523</v>
      </c>
      <c r="M523" s="77"/>
      <c r="N523" s="72"/>
      <c r="O523" s="79" t="s">
        <v>561</v>
      </c>
      <c r="P523" s="81">
        <v>43660.9741087963</v>
      </c>
      <c r="Q523" s="79" t="s">
        <v>969</v>
      </c>
      <c r="R523" s="79"/>
      <c r="S523" s="79"/>
      <c r="T523" s="79" t="s">
        <v>1048</v>
      </c>
      <c r="U523" s="82" t="s">
        <v>1160</v>
      </c>
      <c r="V523" s="82" t="s">
        <v>1160</v>
      </c>
      <c r="W523" s="81">
        <v>43660.9741087963</v>
      </c>
      <c r="X523" s="85">
        <v>43660</v>
      </c>
      <c r="Y523" s="87" t="s">
        <v>1890</v>
      </c>
      <c r="Z523" s="82" t="s">
        <v>2407</v>
      </c>
      <c r="AA523" s="79"/>
      <c r="AB523" s="79"/>
      <c r="AC523" s="87" t="s">
        <v>2927</v>
      </c>
      <c r="AD523" s="79"/>
      <c r="AE523" s="79" t="b">
        <v>0</v>
      </c>
      <c r="AF523" s="79">
        <v>0</v>
      </c>
      <c r="AG523" s="87" t="s">
        <v>2991</v>
      </c>
      <c r="AH523" s="79" t="b">
        <v>0</v>
      </c>
      <c r="AI523" s="79" t="s">
        <v>3019</v>
      </c>
      <c r="AJ523" s="79"/>
      <c r="AK523" s="87" t="s">
        <v>2991</v>
      </c>
      <c r="AL523" s="79" t="b">
        <v>0</v>
      </c>
      <c r="AM523" s="79">
        <v>1</v>
      </c>
      <c r="AN523" s="87" t="s">
        <v>2926</v>
      </c>
      <c r="AO523" s="79" t="s">
        <v>3037</v>
      </c>
      <c r="AP523" s="79" t="b">
        <v>0</v>
      </c>
      <c r="AQ523" s="87" t="s">
        <v>2926</v>
      </c>
      <c r="AR523" s="79" t="s">
        <v>178</v>
      </c>
      <c r="AS523" s="79">
        <v>0</v>
      </c>
      <c r="AT523" s="79">
        <v>0</v>
      </c>
      <c r="AU523" s="79"/>
      <c r="AV523" s="79"/>
      <c r="AW523" s="79"/>
      <c r="AX523" s="79"/>
      <c r="AY523" s="79"/>
      <c r="AZ523" s="79"/>
      <c r="BA523" s="79"/>
      <c r="BB523" s="79"/>
      <c r="BC523" s="78" t="str">
        <f>REPLACE(INDEX(GroupVertices[Group],MATCH(Edges[[#This Row],[Vertex 1]],GroupVertices[Vertex],0)),1,1,"")</f>
        <v>3</v>
      </c>
      <c r="BD523" s="78" t="str">
        <f>REPLACE(INDEX(GroupVertices[Group],MATCH(Edges[[#This Row],[Vertex 2]],GroupVertices[Vertex],0)),1,1,"")</f>
        <v>1</v>
      </c>
    </row>
    <row r="524" spans="1:56" ht="15">
      <c r="A524" s="64" t="s">
        <v>479</v>
      </c>
      <c r="B524" s="64" t="s">
        <v>519</v>
      </c>
      <c r="C524" s="65"/>
      <c r="D524" s="66"/>
      <c r="E524" s="67"/>
      <c r="F524" s="68"/>
      <c r="G524" s="65"/>
      <c r="H524" s="69"/>
      <c r="I524" s="70"/>
      <c r="J524" s="70"/>
      <c r="K524" s="34" t="s">
        <v>65</v>
      </c>
      <c r="L524" s="77">
        <v>524</v>
      </c>
      <c r="M524" s="77"/>
      <c r="N524" s="72"/>
      <c r="O524" s="79" t="s">
        <v>561</v>
      </c>
      <c r="P524" s="81">
        <v>43660.9741087963</v>
      </c>
      <c r="Q524" s="79" t="s">
        <v>969</v>
      </c>
      <c r="R524" s="79"/>
      <c r="S524" s="79"/>
      <c r="T524" s="79" t="s">
        <v>1048</v>
      </c>
      <c r="U524" s="82" t="s">
        <v>1160</v>
      </c>
      <c r="V524" s="82" t="s">
        <v>1160</v>
      </c>
      <c r="W524" s="81">
        <v>43660.9741087963</v>
      </c>
      <c r="X524" s="85">
        <v>43660</v>
      </c>
      <c r="Y524" s="87" t="s">
        <v>1890</v>
      </c>
      <c r="Z524" s="82" t="s">
        <v>2407</v>
      </c>
      <c r="AA524" s="79"/>
      <c r="AB524" s="79"/>
      <c r="AC524" s="87" t="s">
        <v>2927</v>
      </c>
      <c r="AD524" s="79"/>
      <c r="AE524" s="79" t="b">
        <v>0</v>
      </c>
      <c r="AF524" s="79">
        <v>0</v>
      </c>
      <c r="AG524" s="87" t="s">
        <v>2991</v>
      </c>
      <c r="AH524" s="79" t="b">
        <v>0</v>
      </c>
      <c r="AI524" s="79" t="s">
        <v>3019</v>
      </c>
      <c r="AJ524" s="79"/>
      <c r="AK524" s="87" t="s">
        <v>2991</v>
      </c>
      <c r="AL524" s="79" t="b">
        <v>0</v>
      </c>
      <c r="AM524" s="79">
        <v>1</v>
      </c>
      <c r="AN524" s="87" t="s">
        <v>2926</v>
      </c>
      <c r="AO524" s="79" t="s">
        <v>3037</v>
      </c>
      <c r="AP524" s="79" t="b">
        <v>0</v>
      </c>
      <c r="AQ524" s="87" t="s">
        <v>2926</v>
      </c>
      <c r="AR524" s="79" t="s">
        <v>178</v>
      </c>
      <c r="AS524" s="79">
        <v>0</v>
      </c>
      <c r="AT524" s="79">
        <v>0</v>
      </c>
      <c r="AU524" s="79"/>
      <c r="AV524" s="79"/>
      <c r="AW524" s="79"/>
      <c r="AX524" s="79"/>
      <c r="AY524" s="79"/>
      <c r="AZ524" s="79"/>
      <c r="BA524" s="79"/>
      <c r="BB524" s="79"/>
      <c r="BC524" s="78" t="str">
        <f>REPLACE(INDEX(GroupVertices[Group],MATCH(Edges[[#This Row],[Vertex 1]],GroupVertices[Vertex],0)),1,1,"")</f>
        <v>3</v>
      </c>
      <c r="BD524" s="78" t="str">
        <f>REPLACE(INDEX(GroupVertices[Group],MATCH(Edges[[#This Row],[Vertex 2]],GroupVertices[Vertex],0)),1,1,"")</f>
        <v>2</v>
      </c>
    </row>
    <row r="525" spans="1:56" ht="15">
      <c r="A525" s="64" t="s">
        <v>486</v>
      </c>
      <c r="B525" s="64" t="s">
        <v>500</v>
      </c>
      <c r="C525" s="65"/>
      <c r="D525" s="66"/>
      <c r="E525" s="67"/>
      <c r="F525" s="68"/>
      <c r="G525" s="65"/>
      <c r="H525" s="69"/>
      <c r="I525" s="70"/>
      <c r="J525" s="70"/>
      <c r="K525" s="34" t="s">
        <v>65</v>
      </c>
      <c r="L525" s="77">
        <v>525</v>
      </c>
      <c r="M525" s="77"/>
      <c r="N525" s="72"/>
      <c r="O525" s="79" t="s">
        <v>562</v>
      </c>
      <c r="P525" s="81">
        <v>43661.35028935185</v>
      </c>
      <c r="Q525" s="79" t="s">
        <v>645</v>
      </c>
      <c r="R525" s="79"/>
      <c r="S525" s="79"/>
      <c r="T525" s="79" t="s">
        <v>1052</v>
      </c>
      <c r="U525" s="79"/>
      <c r="V525" s="82" t="s">
        <v>1399</v>
      </c>
      <c r="W525" s="81">
        <v>43661.35028935185</v>
      </c>
      <c r="X525" s="85">
        <v>43661</v>
      </c>
      <c r="Y525" s="87" t="s">
        <v>1895</v>
      </c>
      <c r="Z525" s="82" t="s">
        <v>2412</v>
      </c>
      <c r="AA525" s="79"/>
      <c r="AB525" s="79"/>
      <c r="AC525" s="87" t="s">
        <v>2932</v>
      </c>
      <c r="AD525" s="79"/>
      <c r="AE525" s="79" t="b">
        <v>0</v>
      </c>
      <c r="AF525" s="79">
        <v>0</v>
      </c>
      <c r="AG525" s="87" t="s">
        <v>2991</v>
      </c>
      <c r="AH525" s="79" t="b">
        <v>0</v>
      </c>
      <c r="AI525" s="79" t="s">
        <v>3019</v>
      </c>
      <c r="AJ525" s="79"/>
      <c r="AK525" s="87" t="s">
        <v>2991</v>
      </c>
      <c r="AL525" s="79" t="b">
        <v>0</v>
      </c>
      <c r="AM525" s="79">
        <v>5</v>
      </c>
      <c r="AN525" s="87" t="s">
        <v>2948</v>
      </c>
      <c r="AO525" s="79" t="s">
        <v>3039</v>
      </c>
      <c r="AP525" s="79" t="b">
        <v>0</v>
      </c>
      <c r="AQ525" s="87" t="s">
        <v>2948</v>
      </c>
      <c r="AR525" s="79" t="s">
        <v>178</v>
      </c>
      <c r="AS525" s="79">
        <v>0</v>
      </c>
      <c r="AT525" s="79">
        <v>0</v>
      </c>
      <c r="AU525" s="79"/>
      <c r="AV525" s="79"/>
      <c r="AW525" s="79"/>
      <c r="AX525" s="79"/>
      <c r="AY525" s="79"/>
      <c r="AZ525" s="79"/>
      <c r="BA525" s="79"/>
      <c r="BB525" s="79"/>
      <c r="BC525" s="78" t="str">
        <f>REPLACE(INDEX(GroupVertices[Group],MATCH(Edges[[#This Row],[Vertex 1]],GroupVertices[Vertex],0)),1,1,"")</f>
        <v>5</v>
      </c>
      <c r="BD525" s="78" t="str">
        <f>REPLACE(INDEX(GroupVertices[Group],MATCH(Edges[[#This Row],[Vertex 2]],GroupVertices[Vertex],0)),1,1,"")</f>
        <v>5</v>
      </c>
    </row>
    <row r="526" spans="1:56" ht="15">
      <c r="A526" s="64" t="s">
        <v>487</v>
      </c>
      <c r="B526" s="64" t="s">
        <v>487</v>
      </c>
      <c r="C526" s="65"/>
      <c r="D526" s="66"/>
      <c r="E526" s="67"/>
      <c r="F526" s="68"/>
      <c r="G526" s="65"/>
      <c r="H526" s="69"/>
      <c r="I526" s="70"/>
      <c r="J526" s="70"/>
      <c r="K526" s="34" t="s">
        <v>65</v>
      </c>
      <c r="L526" s="77">
        <v>526</v>
      </c>
      <c r="M526" s="77"/>
      <c r="N526" s="72"/>
      <c r="O526" s="79" t="s">
        <v>178</v>
      </c>
      <c r="P526" s="81">
        <v>43661.35221064815</v>
      </c>
      <c r="Q526" s="79" t="s">
        <v>972</v>
      </c>
      <c r="R526" s="79"/>
      <c r="S526" s="79"/>
      <c r="T526" s="79" t="s">
        <v>1048</v>
      </c>
      <c r="U526" s="79"/>
      <c r="V526" s="82" t="s">
        <v>1400</v>
      </c>
      <c r="W526" s="81">
        <v>43661.35221064815</v>
      </c>
      <c r="X526" s="85">
        <v>43661</v>
      </c>
      <c r="Y526" s="87" t="s">
        <v>1896</v>
      </c>
      <c r="Z526" s="82" t="s">
        <v>2413</v>
      </c>
      <c r="AA526" s="79"/>
      <c r="AB526" s="79"/>
      <c r="AC526" s="87" t="s">
        <v>2933</v>
      </c>
      <c r="AD526" s="79"/>
      <c r="AE526" s="79" t="b">
        <v>0</v>
      </c>
      <c r="AF526" s="79">
        <v>0</v>
      </c>
      <c r="AG526" s="87" t="s">
        <v>2991</v>
      </c>
      <c r="AH526" s="79" t="b">
        <v>0</v>
      </c>
      <c r="AI526" s="79" t="s">
        <v>3019</v>
      </c>
      <c r="AJ526" s="79"/>
      <c r="AK526" s="87" t="s">
        <v>2991</v>
      </c>
      <c r="AL526" s="79" t="b">
        <v>0</v>
      </c>
      <c r="AM526" s="79">
        <v>0</v>
      </c>
      <c r="AN526" s="87" t="s">
        <v>2991</v>
      </c>
      <c r="AO526" s="79" t="s">
        <v>3036</v>
      </c>
      <c r="AP526" s="79" t="b">
        <v>0</v>
      </c>
      <c r="AQ526" s="87" t="s">
        <v>2933</v>
      </c>
      <c r="AR526" s="79" t="s">
        <v>178</v>
      </c>
      <c r="AS526" s="79">
        <v>0</v>
      </c>
      <c r="AT526" s="79">
        <v>0</v>
      </c>
      <c r="AU526" s="79"/>
      <c r="AV526" s="79"/>
      <c r="AW526" s="79"/>
      <c r="AX526" s="79"/>
      <c r="AY526" s="79"/>
      <c r="AZ526" s="79"/>
      <c r="BA526" s="79"/>
      <c r="BB526" s="79"/>
      <c r="BC526" s="78" t="str">
        <f>REPLACE(INDEX(GroupVertices[Group],MATCH(Edges[[#This Row],[Vertex 1]],GroupVertices[Vertex],0)),1,1,"")</f>
        <v>170</v>
      </c>
      <c r="BD526" s="78" t="str">
        <f>REPLACE(INDEX(GroupVertices[Group],MATCH(Edges[[#This Row],[Vertex 2]],GroupVertices[Vertex],0)),1,1,"")</f>
        <v>170</v>
      </c>
    </row>
    <row r="527" spans="1:56" ht="15">
      <c r="A527" s="64" t="s">
        <v>488</v>
      </c>
      <c r="B527" s="64" t="s">
        <v>488</v>
      </c>
      <c r="C527" s="65"/>
      <c r="D527" s="66"/>
      <c r="E527" s="67"/>
      <c r="F527" s="68"/>
      <c r="G527" s="65"/>
      <c r="H527" s="69"/>
      <c r="I527" s="70"/>
      <c r="J527" s="70"/>
      <c r="K527" s="34" t="s">
        <v>65</v>
      </c>
      <c r="L527" s="77">
        <v>527</v>
      </c>
      <c r="M527" s="77"/>
      <c r="N527" s="72"/>
      <c r="O527" s="79" t="s">
        <v>178</v>
      </c>
      <c r="P527" s="81">
        <v>43661.414039351854</v>
      </c>
      <c r="Q527" s="79" t="s">
        <v>973</v>
      </c>
      <c r="R527" s="82" t="s">
        <v>1028</v>
      </c>
      <c r="S527" s="79" t="s">
        <v>1046</v>
      </c>
      <c r="T527" s="79" t="s">
        <v>1103</v>
      </c>
      <c r="U527" s="79"/>
      <c r="V527" s="82" t="s">
        <v>1401</v>
      </c>
      <c r="W527" s="81">
        <v>43661.414039351854</v>
      </c>
      <c r="X527" s="85">
        <v>43661</v>
      </c>
      <c r="Y527" s="87" t="s">
        <v>1897</v>
      </c>
      <c r="Z527" s="82" t="s">
        <v>2414</v>
      </c>
      <c r="AA527" s="79"/>
      <c r="AB527" s="79"/>
      <c r="AC527" s="87" t="s">
        <v>2934</v>
      </c>
      <c r="AD527" s="79"/>
      <c r="AE527" s="79" t="b">
        <v>0</v>
      </c>
      <c r="AF527" s="79">
        <v>0</v>
      </c>
      <c r="AG527" s="87" t="s">
        <v>2991</v>
      </c>
      <c r="AH527" s="79" t="b">
        <v>0</v>
      </c>
      <c r="AI527" s="79" t="s">
        <v>3019</v>
      </c>
      <c r="AJ527" s="79"/>
      <c r="AK527" s="87" t="s">
        <v>2991</v>
      </c>
      <c r="AL527" s="79" t="b">
        <v>0</v>
      </c>
      <c r="AM527" s="79">
        <v>0</v>
      </c>
      <c r="AN527" s="87" t="s">
        <v>2991</v>
      </c>
      <c r="AO527" s="79" t="s">
        <v>3037</v>
      </c>
      <c r="AP527" s="79" t="b">
        <v>0</v>
      </c>
      <c r="AQ527" s="87" t="s">
        <v>2934</v>
      </c>
      <c r="AR527" s="79" t="s">
        <v>178</v>
      </c>
      <c r="AS527" s="79">
        <v>0</v>
      </c>
      <c r="AT527" s="79">
        <v>0</v>
      </c>
      <c r="AU527" s="79"/>
      <c r="AV527" s="79"/>
      <c r="AW527" s="79"/>
      <c r="AX527" s="79"/>
      <c r="AY527" s="79"/>
      <c r="AZ527" s="79"/>
      <c r="BA527" s="79"/>
      <c r="BB527" s="79"/>
      <c r="BC527" s="78" t="str">
        <f>REPLACE(INDEX(GroupVertices[Group],MATCH(Edges[[#This Row],[Vertex 1]],GroupVertices[Vertex],0)),1,1,"")</f>
        <v>171</v>
      </c>
      <c r="BD527" s="78" t="str">
        <f>REPLACE(INDEX(GroupVertices[Group],MATCH(Edges[[#This Row],[Vertex 2]],GroupVertices[Vertex],0)),1,1,"")</f>
        <v>171</v>
      </c>
    </row>
    <row r="528" spans="1:56" ht="15">
      <c r="A528" s="64" t="s">
        <v>489</v>
      </c>
      <c r="B528" s="64" t="s">
        <v>489</v>
      </c>
      <c r="C528" s="65"/>
      <c r="D528" s="66"/>
      <c r="E528" s="67"/>
      <c r="F528" s="68"/>
      <c r="G528" s="65"/>
      <c r="H528" s="69"/>
      <c r="I528" s="70"/>
      <c r="J528" s="70"/>
      <c r="K528" s="34" t="s">
        <v>65</v>
      </c>
      <c r="L528" s="77">
        <v>528</v>
      </c>
      <c r="M528" s="77"/>
      <c r="N528" s="72"/>
      <c r="O528" s="79" t="s">
        <v>178</v>
      </c>
      <c r="P528" s="81">
        <v>43658.85457175926</v>
      </c>
      <c r="Q528" s="79" t="s">
        <v>622</v>
      </c>
      <c r="R528" s="79"/>
      <c r="S528" s="79"/>
      <c r="T528" s="79" t="s">
        <v>1104</v>
      </c>
      <c r="U528" s="82" t="s">
        <v>1162</v>
      </c>
      <c r="V528" s="82" t="s">
        <v>1162</v>
      </c>
      <c r="W528" s="81">
        <v>43658.85457175926</v>
      </c>
      <c r="X528" s="85">
        <v>43658</v>
      </c>
      <c r="Y528" s="87" t="s">
        <v>1898</v>
      </c>
      <c r="Z528" s="82" t="s">
        <v>2415</v>
      </c>
      <c r="AA528" s="79"/>
      <c r="AB528" s="79"/>
      <c r="AC528" s="87" t="s">
        <v>2935</v>
      </c>
      <c r="AD528" s="79"/>
      <c r="AE528" s="79" t="b">
        <v>0</v>
      </c>
      <c r="AF528" s="79">
        <v>8</v>
      </c>
      <c r="AG528" s="87" t="s">
        <v>2991</v>
      </c>
      <c r="AH528" s="79" t="b">
        <v>0</v>
      </c>
      <c r="AI528" s="79" t="s">
        <v>3019</v>
      </c>
      <c r="AJ528" s="79"/>
      <c r="AK528" s="87" t="s">
        <v>2991</v>
      </c>
      <c r="AL528" s="79" t="b">
        <v>0</v>
      </c>
      <c r="AM528" s="79">
        <v>2</v>
      </c>
      <c r="AN528" s="87" t="s">
        <v>2991</v>
      </c>
      <c r="AO528" s="79" t="s">
        <v>3037</v>
      </c>
      <c r="AP528" s="79" t="b">
        <v>0</v>
      </c>
      <c r="AQ528" s="87" t="s">
        <v>2935</v>
      </c>
      <c r="AR528" s="79" t="s">
        <v>178</v>
      </c>
      <c r="AS528" s="79">
        <v>0</v>
      </c>
      <c r="AT528" s="79">
        <v>0</v>
      </c>
      <c r="AU528" s="79"/>
      <c r="AV528" s="79"/>
      <c r="AW528" s="79"/>
      <c r="AX528" s="79"/>
      <c r="AY528" s="79"/>
      <c r="AZ528" s="79"/>
      <c r="BA528" s="79"/>
      <c r="BB528" s="79"/>
      <c r="BC528" s="78" t="str">
        <f>REPLACE(INDEX(GroupVertices[Group],MATCH(Edges[[#This Row],[Vertex 1]],GroupVertices[Vertex],0)),1,1,"")</f>
        <v>16</v>
      </c>
      <c r="BD528" s="78" t="str">
        <f>REPLACE(INDEX(GroupVertices[Group],MATCH(Edges[[#This Row],[Vertex 2]],GroupVertices[Vertex],0)),1,1,"")</f>
        <v>16</v>
      </c>
    </row>
    <row r="529" spans="1:56" ht="15">
      <c r="A529" s="64" t="s">
        <v>490</v>
      </c>
      <c r="B529" s="64" t="s">
        <v>489</v>
      </c>
      <c r="C529" s="65"/>
      <c r="D529" s="66"/>
      <c r="E529" s="67"/>
      <c r="F529" s="68"/>
      <c r="G529" s="65"/>
      <c r="H529" s="69"/>
      <c r="I529" s="70"/>
      <c r="J529" s="70"/>
      <c r="K529" s="34" t="s">
        <v>65</v>
      </c>
      <c r="L529" s="77">
        <v>529</v>
      </c>
      <c r="M529" s="77"/>
      <c r="N529" s="72"/>
      <c r="O529" s="79" t="s">
        <v>562</v>
      </c>
      <c r="P529" s="81">
        <v>43661.42842592593</v>
      </c>
      <c r="Q529" s="79" t="s">
        <v>622</v>
      </c>
      <c r="R529" s="79"/>
      <c r="S529" s="79"/>
      <c r="T529" s="79" t="s">
        <v>1061</v>
      </c>
      <c r="U529" s="79"/>
      <c r="V529" s="82" t="s">
        <v>1402</v>
      </c>
      <c r="W529" s="81">
        <v>43661.42842592593</v>
      </c>
      <c r="X529" s="85">
        <v>43661</v>
      </c>
      <c r="Y529" s="87" t="s">
        <v>1899</v>
      </c>
      <c r="Z529" s="82" t="s">
        <v>2416</v>
      </c>
      <c r="AA529" s="79"/>
      <c r="AB529" s="79"/>
      <c r="AC529" s="87" t="s">
        <v>2936</v>
      </c>
      <c r="AD529" s="79"/>
      <c r="AE529" s="79" t="b">
        <v>0</v>
      </c>
      <c r="AF529" s="79">
        <v>0</v>
      </c>
      <c r="AG529" s="87" t="s">
        <v>2991</v>
      </c>
      <c r="AH529" s="79" t="b">
        <v>0</v>
      </c>
      <c r="AI529" s="79" t="s">
        <v>3019</v>
      </c>
      <c r="AJ529" s="79"/>
      <c r="AK529" s="87" t="s">
        <v>2991</v>
      </c>
      <c r="AL529" s="79" t="b">
        <v>0</v>
      </c>
      <c r="AM529" s="79">
        <v>2</v>
      </c>
      <c r="AN529" s="87" t="s">
        <v>2935</v>
      </c>
      <c r="AO529" s="79" t="s">
        <v>3038</v>
      </c>
      <c r="AP529" s="79" t="b">
        <v>0</v>
      </c>
      <c r="AQ529" s="87" t="s">
        <v>2935</v>
      </c>
      <c r="AR529" s="79" t="s">
        <v>178</v>
      </c>
      <c r="AS529" s="79">
        <v>0</v>
      </c>
      <c r="AT529" s="79">
        <v>0</v>
      </c>
      <c r="AU529" s="79"/>
      <c r="AV529" s="79"/>
      <c r="AW529" s="79"/>
      <c r="AX529" s="79"/>
      <c r="AY529" s="79"/>
      <c r="AZ529" s="79"/>
      <c r="BA529" s="79"/>
      <c r="BB529" s="79"/>
      <c r="BC529" s="78" t="str">
        <f>REPLACE(INDEX(GroupVertices[Group],MATCH(Edges[[#This Row],[Vertex 1]],GroupVertices[Vertex],0)),1,1,"")</f>
        <v>16</v>
      </c>
      <c r="BD529" s="78" t="str">
        <f>REPLACE(INDEX(GroupVertices[Group],MATCH(Edges[[#This Row],[Vertex 2]],GroupVertices[Vertex],0)),1,1,"")</f>
        <v>16</v>
      </c>
    </row>
    <row r="530" spans="1:56" ht="15">
      <c r="A530" s="64" t="s">
        <v>491</v>
      </c>
      <c r="B530" s="64" t="s">
        <v>491</v>
      </c>
      <c r="C530" s="65"/>
      <c r="D530" s="66"/>
      <c r="E530" s="67"/>
      <c r="F530" s="68"/>
      <c r="G530" s="65"/>
      <c r="H530" s="69"/>
      <c r="I530" s="70"/>
      <c r="J530" s="70"/>
      <c r="K530" s="34" t="s">
        <v>65</v>
      </c>
      <c r="L530" s="77">
        <v>530</v>
      </c>
      <c r="M530" s="77"/>
      <c r="N530" s="72"/>
      <c r="O530" s="79" t="s">
        <v>178</v>
      </c>
      <c r="P530" s="81">
        <v>43640.79107638889</v>
      </c>
      <c r="Q530" s="79" t="s">
        <v>974</v>
      </c>
      <c r="R530" s="79"/>
      <c r="S530" s="79"/>
      <c r="T530" s="79" t="s">
        <v>1048</v>
      </c>
      <c r="U530" s="82" t="s">
        <v>1163</v>
      </c>
      <c r="V530" s="82" t="s">
        <v>1163</v>
      </c>
      <c r="W530" s="81">
        <v>43640.79107638889</v>
      </c>
      <c r="X530" s="85">
        <v>43640</v>
      </c>
      <c r="Y530" s="87" t="s">
        <v>1900</v>
      </c>
      <c r="Z530" s="82" t="s">
        <v>2417</v>
      </c>
      <c r="AA530" s="79"/>
      <c r="AB530" s="79"/>
      <c r="AC530" s="87" t="s">
        <v>2937</v>
      </c>
      <c r="AD530" s="79"/>
      <c r="AE530" s="79" t="b">
        <v>0</v>
      </c>
      <c r="AF530" s="79">
        <v>3</v>
      </c>
      <c r="AG530" s="87" t="s">
        <v>2991</v>
      </c>
      <c r="AH530" s="79" t="b">
        <v>0</v>
      </c>
      <c r="AI530" s="79" t="s">
        <v>3019</v>
      </c>
      <c r="AJ530" s="79"/>
      <c r="AK530" s="87" t="s">
        <v>2991</v>
      </c>
      <c r="AL530" s="79" t="b">
        <v>0</v>
      </c>
      <c r="AM530" s="79">
        <v>3</v>
      </c>
      <c r="AN530" s="87" t="s">
        <v>2991</v>
      </c>
      <c r="AO530" s="79" t="s">
        <v>3036</v>
      </c>
      <c r="AP530" s="79" t="b">
        <v>0</v>
      </c>
      <c r="AQ530" s="87" t="s">
        <v>2937</v>
      </c>
      <c r="AR530" s="79" t="s">
        <v>562</v>
      </c>
      <c r="AS530" s="79">
        <v>0</v>
      </c>
      <c r="AT530" s="79">
        <v>0</v>
      </c>
      <c r="AU530" s="79"/>
      <c r="AV530" s="79"/>
      <c r="AW530" s="79"/>
      <c r="AX530" s="79"/>
      <c r="AY530" s="79"/>
      <c r="AZ530" s="79"/>
      <c r="BA530" s="79"/>
      <c r="BB530" s="79"/>
      <c r="BC530" s="78" t="str">
        <f>REPLACE(INDEX(GroupVertices[Group],MATCH(Edges[[#This Row],[Vertex 1]],GroupVertices[Vertex],0)),1,1,"")</f>
        <v>172</v>
      </c>
      <c r="BD530" s="78" t="str">
        <f>REPLACE(INDEX(GroupVertices[Group],MATCH(Edges[[#This Row],[Vertex 2]],GroupVertices[Vertex],0)),1,1,"")</f>
        <v>172</v>
      </c>
    </row>
    <row r="531" spans="1:56" ht="15">
      <c r="A531" s="64" t="s">
        <v>491</v>
      </c>
      <c r="B531" s="64" t="s">
        <v>491</v>
      </c>
      <c r="C531" s="65"/>
      <c r="D531" s="66"/>
      <c r="E531" s="67"/>
      <c r="F531" s="68"/>
      <c r="G531" s="65"/>
      <c r="H531" s="69"/>
      <c r="I531" s="70"/>
      <c r="J531" s="70"/>
      <c r="K531" s="34" t="s">
        <v>65</v>
      </c>
      <c r="L531" s="77">
        <v>531</v>
      </c>
      <c r="M531" s="77"/>
      <c r="N531" s="72"/>
      <c r="O531" s="79" t="s">
        <v>562</v>
      </c>
      <c r="P531" s="81">
        <v>43661.4596875</v>
      </c>
      <c r="Q531" s="79" t="s">
        <v>974</v>
      </c>
      <c r="R531" s="79"/>
      <c r="S531" s="79"/>
      <c r="T531" s="79" t="s">
        <v>1048</v>
      </c>
      <c r="U531" s="82" t="s">
        <v>1163</v>
      </c>
      <c r="V531" s="82" t="s">
        <v>1163</v>
      </c>
      <c r="W531" s="81">
        <v>43661.4596875</v>
      </c>
      <c r="X531" s="85">
        <v>43661</v>
      </c>
      <c r="Y531" s="87" t="s">
        <v>1901</v>
      </c>
      <c r="Z531" s="82" t="s">
        <v>2418</v>
      </c>
      <c r="AA531" s="79"/>
      <c r="AB531" s="79"/>
      <c r="AC531" s="87" t="s">
        <v>2938</v>
      </c>
      <c r="AD531" s="79"/>
      <c r="AE531" s="79" t="b">
        <v>0</v>
      </c>
      <c r="AF531" s="79">
        <v>0</v>
      </c>
      <c r="AG531" s="87" t="s">
        <v>2991</v>
      </c>
      <c r="AH531" s="79" t="b">
        <v>0</v>
      </c>
      <c r="AI531" s="79" t="s">
        <v>3019</v>
      </c>
      <c r="AJ531" s="79"/>
      <c r="AK531" s="87" t="s">
        <v>2991</v>
      </c>
      <c r="AL531" s="79" t="b">
        <v>0</v>
      </c>
      <c r="AM531" s="79">
        <v>3</v>
      </c>
      <c r="AN531" s="87" t="s">
        <v>2937</v>
      </c>
      <c r="AO531" s="79" t="s">
        <v>3036</v>
      </c>
      <c r="AP531" s="79" t="b">
        <v>0</v>
      </c>
      <c r="AQ531" s="87" t="s">
        <v>2937</v>
      </c>
      <c r="AR531" s="79" t="s">
        <v>178</v>
      </c>
      <c r="AS531" s="79">
        <v>0</v>
      </c>
      <c r="AT531" s="79">
        <v>0</v>
      </c>
      <c r="AU531" s="79"/>
      <c r="AV531" s="79"/>
      <c r="AW531" s="79"/>
      <c r="AX531" s="79"/>
      <c r="AY531" s="79"/>
      <c r="AZ531" s="79"/>
      <c r="BA531" s="79"/>
      <c r="BB531" s="79"/>
      <c r="BC531" s="78" t="str">
        <f>REPLACE(INDEX(GroupVertices[Group],MATCH(Edges[[#This Row],[Vertex 1]],GroupVertices[Vertex],0)),1,1,"")</f>
        <v>172</v>
      </c>
      <c r="BD531" s="78" t="str">
        <f>REPLACE(INDEX(GroupVertices[Group],MATCH(Edges[[#This Row],[Vertex 2]],GroupVertices[Vertex],0)),1,1,"")</f>
        <v>172</v>
      </c>
    </row>
    <row r="532" spans="1:56" ht="15">
      <c r="A532" s="64" t="s">
        <v>492</v>
      </c>
      <c r="B532" s="64" t="s">
        <v>492</v>
      </c>
      <c r="C532" s="65"/>
      <c r="D532" s="66"/>
      <c r="E532" s="67"/>
      <c r="F532" s="68"/>
      <c r="G532" s="65"/>
      <c r="H532" s="69"/>
      <c r="I532" s="70"/>
      <c r="J532" s="70"/>
      <c r="K532" s="34" t="s">
        <v>65</v>
      </c>
      <c r="L532" s="77">
        <v>532</v>
      </c>
      <c r="M532" s="77"/>
      <c r="N532" s="72"/>
      <c r="O532" s="79" t="s">
        <v>178</v>
      </c>
      <c r="P532" s="81">
        <v>43661.42681712963</v>
      </c>
      <c r="Q532" s="79" t="s">
        <v>975</v>
      </c>
      <c r="R532" s="79"/>
      <c r="S532" s="79"/>
      <c r="T532" s="79" t="s">
        <v>1048</v>
      </c>
      <c r="U532" s="79"/>
      <c r="V532" s="82" t="s">
        <v>1403</v>
      </c>
      <c r="W532" s="81">
        <v>43661.42681712963</v>
      </c>
      <c r="X532" s="85">
        <v>43661</v>
      </c>
      <c r="Y532" s="87" t="s">
        <v>1902</v>
      </c>
      <c r="Z532" s="82" t="s">
        <v>2419</v>
      </c>
      <c r="AA532" s="79"/>
      <c r="AB532" s="79"/>
      <c r="AC532" s="87" t="s">
        <v>2939</v>
      </c>
      <c r="AD532" s="79"/>
      <c r="AE532" s="79" t="b">
        <v>0</v>
      </c>
      <c r="AF532" s="79">
        <v>0</v>
      </c>
      <c r="AG532" s="87" t="s">
        <v>2991</v>
      </c>
      <c r="AH532" s="79" t="b">
        <v>0</v>
      </c>
      <c r="AI532" s="79" t="s">
        <v>3019</v>
      </c>
      <c r="AJ532" s="79"/>
      <c r="AK532" s="87" t="s">
        <v>2991</v>
      </c>
      <c r="AL532" s="79" t="b">
        <v>0</v>
      </c>
      <c r="AM532" s="79">
        <v>0</v>
      </c>
      <c r="AN532" s="87" t="s">
        <v>2991</v>
      </c>
      <c r="AO532" s="79" t="s">
        <v>3036</v>
      </c>
      <c r="AP532" s="79" t="b">
        <v>0</v>
      </c>
      <c r="AQ532" s="87" t="s">
        <v>2939</v>
      </c>
      <c r="AR532" s="79" t="s">
        <v>178</v>
      </c>
      <c r="AS532" s="79">
        <v>0</v>
      </c>
      <c r="AT532" s="79">
        <v>0</v>
      </c>
      <c r="AU532" s="79"/>
      <c r="AV532" s="79"/>
      <c r="AW532" s="79"/>
      <c r="AX532" s="79"/>
      <c r="AY532" s="79"/>
      <c r="AZ532" s="79"/>
      <c r="BA532" s="79"/>
      <c r="BB532" s="79"/>
      <c r="BC532" s="78" t="str">
        <f>REPLACE(INDEX(GroupVertices[Group],MATCH(Edges[[#This Row],[Vertex 1]],GroupVertices[Vertex],0)),1,1,"")</f>
        <v>173</v>
      </c>
      <c r="BD532" s="78" t="str">
        <f>REPLACE(INDEX(GroupVertices[Group],MATCH(Edges[[#This Row],[Vertex 2]],GroupVertices[Vertex],0)),1,1,"")</f>
        <v>173</v>
      </c>
    </row>
    <row r="533" spans="1:56" ht="15">
      <c r="A533" s="64" t="s">
        <v>492</v>
      </c>
      <c r="B533" s="64" t="s">
        <v>492</v>
      </c>
      <c r="C533" s="65"/>
      <c r="D533" s="66"/>
      <c r="E533" s="67"/>
      <c r="F533" s="68"/>
      <c r="G533" s="65"/>
      <c r="H533" s="69"/>
      <c r="I533" s="70"/>
      <c r="J533" s="70"/>
      <c r="K533" s="34" t="s">
        <v>65</v>
      </c>
      <c r="L533" s="77">
        <v>533</v>
      </c>
      <c r="M533" s="77"/>
      <c r="N533" s="72"/>
      <c r="O533" s="79" t="s">
        <v>178</v>
      </c>
      <c r="P533" s="81">
        <v>43661.46603009259</v>
      </c>
      <c r="Q533" s="79" t="s">
        <v>976</v>
      </c>
      <c r="R533" s="79"/>
      <c r="S533" s="79"/>
      <c r="T533" s="79" t="s">
        <v>1048</v>
      </c>
      <c r="U533" s="79"/>
      <c r="V533" s="82" t="s">
        <v>1403</v>
      </c>
      <c r="W533" s="81">
        <v>43661.46603009259</v>
      </c>
      <c r="X533" s="85">
        <v>43661</v>
      </c>
      <c r="Y533" s="87" t="s">
        <v>1903</v>
      </c>
      <c r="Z533" s="82" t="s">
        <v>2420</v>
      </c>
      <c r="AA533" s="79"/>
      <c r="AB533" s="79"/>
      <c r="AC533" s="87" t="s">
        <v>2940</v>
      </c>
      <c r="AD533" s="79"/>
      <c r="AE533" s="79" t="b">
        <v>0</v>
      </c>
      <c r="AF533" s="79">
        <v>0</v>
      </c>
      <c r="AG533" s="87" t="s">
        <v>2991</v>
      </c>
      <c r="AH533" s="79" t="b">
        <v>0</v>
      </c>
      <c r="AI533" s="79" t="s">
        <v>3019</v>
      </c>
      <c r="AJ533" s="79"/>
      <c r="AK533" s="87" t="s">
        <v>2991</v>
      </c>
      <c r="AL533" s="79" t="b">
        <v>0</v>
      </c>
      <c r="AM533" s="79">
        <v>0</v>
      </c>
      <c r="AN533" s="87" t="s">
        <v>2991</v>
      </c>
      <c r="AO533" s="79" t="s">
        <v>3036</v>
      </c>
      <c r="AP533" s="79" t="b">
        <v>0</v>
      </c>
      <c r="AQ533" s="87" t="s">
        <v>2940</v>
      </c>
      <c r="AR533" s="79" t="s">
        <v>178</v>
      </c>
      <c r="AS533" s="79">
        <v>0</v>
      </c>
      <c r="AT533" s="79">
        <v>0</v>
      </c>
      <c r="AU533" s="79"/>
      <c r="AV533" s="79"/>
      <c r="AW533" s="79"/>
      <c r="AX533" s="79"/>
      <c r="AY533" s="79"/>
      <c r="AZ533" s="79"/>
      <c r="BA533" s="79"/>
      <c r="BB533" s="79"/>
      <c r="BC533" s="78" t="str">
        <f>REPLACE(INDEX(GroupVertices[Group],MATCH(Edges[[#This Row],[Vertex 1]],GroupVertices[Vertex],0)),1,1,"")</f>
        <v>173</v>
      </c>
      <c r="BD533" s="78" t="str">
        <f>REPLACE(INDEX(GroupVertices[Group],MATCH(Edges[[#This Row],[Vertex 2]],GroupVertices[Vertex],0)),1,1,"")</f>
        <v>173</v>
      </c>
    </row>
    <row r="534" spans="1:56" ht="15">
      <c r="A534" s="64" t="s">
        <v>493</v>
      </c>
      <c r="B534" s="64" t="s">
        <v>493</v>
      </c>
      <c r="C534" s="65"/>
      <c r="D534" s="66"/>
      <c r="E534" s="67"/>
      <c r="F534" s="68"/>
      <c r="G534" s="65"/>
      <c r="H534" s="69"/>
      <c r="I534" s="70"/>
      <c r="J534" s="70"/>
      <c r="K534" s="34" t="s">
        <v>65</v>
      </c>
      <c r="L534" s="77">
        <v>534</v>
      </c>
      <c r="M534" s="77"/>
      <c r="N534" s="72"/>
      <c r="O534" s="79" t="s">
        <v>178</v>
      </c>
      <c r="P534" s="81">
        <v>43661.49940972222</v>
      </c>
      <c r="Q534" s="79" t="s">
        <v>977</v>
      </c>
      <c r="R534" s="79"/>
      <c r="S534" s="79"/>
      <c r="T534" s="79" t="s">
        <v>1048</v>
      </c>
      <c r="U534" s="79"/>
      <c r="V534" s="82" t="s">
        <v>1404</v>
      </c>
      <c r="W534" s="81">
        <v>43661.49940972222</v>
      </c>
      <c r="X534" s="85">
        <v>43661</v>
      </c>
      <c r="Y534" s="87" t="s">
        <v>1904</v>
      </c>
      <c r="Z534" s="82" t="s">
        <v>2421</v>
      </c>
      <c r="AA534" s="79"/>
      <c r="AB534" s="79"/>
      <c r="AC534" s="87" t="s">
        <v>2941</v>
      </c>
      <c r="AD534" s="79"/>
      <c r="AE534" s="79" t="b">
        <v>0</v>
      </c>
      <c r="AF534" s="79">
        <v>0</v>
      </c>
      <c r="AG534" s="87" t="s">
        <v>2991</v>
      </c>
      <c r="AH534" s="79" t="b">
        <v>0</v>
      </c>
      <c r="AI534" s="79" t="s">
        <v>3019</v>
      </c>
      <c r="AJ534" s="79"/>
      <c r="AK534" s="87" t="s">
        <v>2991</v>
      </c>
      <c r="AL534" s="79" t="b">
        <v>0</v>
      </c>
      <c r="AM534" s="79">
        <v>0</v>
      </c>
      <c r="AN534" s="87" t="s">
        <v>2991</v>
      </c>
      <c r="AO534" s="79" t="s">
        <v>3036</v>
      </c>
      <c r="AP534" s="79" t="b">
        <v>0</v>
      </c>
      <c r="AQ534" s="87" t="s">
        <v>2941</v>
      </c>
      <c r="AR534" s="79" t="s">
        <v>178</v>
      </c>
      <c r="AS534" s="79">
        <v>0</v>
      </c>
      <c r="AT534" s="79">
        <v>0</v>
      </c>
      <c r="AU534" s="79"/>
      <c r="AV534" s="79"/>
      <c r="AW534" s="79"/>
      <c r="AX534" s="79"/>
      <c r="AY534" s="79"/>
      <c r="AZ534" s="79"/>
      <c r="BA534" s="79"/>
      <c r="BB534" s="79"/>
      <c r="BC534" s="78" t="str">
        <f>REPLACE(INDEX(GroupVertices[Group],MATCH(Edges[[#This Row],[Vertex 1]],GroupVertices[Vertex],0)),1,1,"")</f>
        <v>174</v>
      </c>
      <c r="BD534" s="78" t="str">
        <f>REPLACE(INDEX(GroupVertices[Group],MATCH(Edges[[#This Row],[Vertex 2]],GroupVertices[Vertex],0)),1,1,"")</f>
        <v>174</v>
      </c>
    </row>
    <row r="535" spans="1:56" ht="15">
      <c r="A535" s="64" t="s">
        <v>494</v>
      </c>
      <c r="B535" s="64" t="s">
        <v>556</v>
      </c>
      <c r="C535" s="65"/>
      <c r="D535" s="66"/>
      <c r="E535" s="67"/>
      <c r="F535" s="68"/>
      <c r="G535" s="65"/>
      <c r="H535" s="69"/>
      <c r="I535" s="70"/>
      <c r="J535" s="70"/>
      <c r="K535" s="34" t="s">
        <v>65</v>
      </c>
      <c r="L535" s="77">
        <v>535</v>
      </c>
      <c r="M535" s="77"/>
      <c r="N535" s="72"/>
      <c r="O535" s="79" t="s">
        <v>561</v>
      </c>
      <c r="P535" s="81">
        <v>43661.541180555556</v>
      </c>
      <c r="Q535" s="79" t="s">
        <v>978</v>
      </c>
      <c r="R535" s="79"/>
      <c r="S535" s="79"/>
      <c r="T535" s="79" t="s">
        <v>1048</v>
      </c>
      <c r="U535" s="79"/>
      <c r="V535" s="82" t="s">
        <v>1405</v>
      </c>
      <c r="W535" s="81">
        <v>43661.541180555556</v>
      </c>
      <c r="X535" s="85">
        <v>43661</v>
      </c>
      <c r="Y535" s="87" t="s">
        <v>1905</v>
      </c>
      <c r="Z535" s="82" t="s">
        <v>2422</v>
      </c>
      <c r="AA535" s="79"/>
      <c r="AB535" s="79"/>
      <c r="AC535" s="87" t="s">
        <v>2942</v>
      </c>
      <c r="AD535" s="79"/>
      <c r="AE535" s="79" t="b">
        <v>0</v>
      </c>
      <c r="AF535" s="79">
        <v>1</v>
      </c>
      <c r="AG535" s="87" t="s">
        <v>2991</v>
      </c>
      <c r="AH535" s="79" t="b">
        <v>0</v>
      </c>
      <c r="AI535" s="79" t="s">
        <v>3019</v>
      </c>
      <c r="AJ535" s="79"/>
      <c r="AK535" s="87" t="s">
        <v>2991</v>
      </c>
      <c r="AL535" s="79" t="b">
        <v>0</v>
      </c>
      <c r="AM535" s="79">
        <v>0</v>
      </c>
      <c r="AN535" s="87" t="s">
        <v>2991</v>
      </c>
      <c r="AO535" s="79" t="s">
        <v>3036</v>
      </c>
      <c r="AP535" s="79" t="b">
        <v>0</v>
      </c>
      <c r="AQ535" s="87" t="s">
        <v>2942</v>
      </c>
      <c r="AR535" s="79" t="s">
        <v>178</v>
      </c>
      <c r="AS535" s="79">
        <v>0</v>
      </c>
      <c r="AT535" s="79">
        <v>0</v>
      </c>
      <c r="AU535" s="79"/>
      <c r="AV535" s="79"/>
      <c r="AW535" s="79"/>
      <c r="AX535" s="79"/>
      <c r="AY535" s="79"/>
      <c r="AZ535" s="79"/>
      <c r="BA535" s="79"/>
      <c r="BB535" s="79"/>
      <c r="BC535" s="78" t="str">
        <f>REPLACE(INDEX(GroupVertices[Group],MATCH(Edges[[#This Row],[Vertex 1]],GroupVertices[Vertex],0)),1,1,"")</f>
        <v>12</v>
      </c>
      <c r="BD535" s="78" t="str">
        <f>REPLACE(INDEX(GroupVertices[Group],MATCH(Edges[[#This Row],[Vertex 2]],GroupVertices[Vertex],0)),1,1,"")</f>
        <v>12</v>
      </c>
    </row>
    <row r="536" spans="1:56" ht="15">
      <c r="A536" s="64" t="s">
        <v>494</v>
      </c>
      <c r="B536" s="64" t="s">
        <v>557</v>
      </c>
      <c r="C536" s="65"/>
      <c r="D536" s="66"/>
      <c r="E536" s="67"/>
      <c r="F536" s="68"/>
      <c r="G536" s="65"/>
      <c r="H536" s="69"/>
      <c r="I536" s="70"/>
      <c r="J536" s="70"/>
      <c r="K536" s="34" t="s">
        <v>65</v>
      </c>
      <c r="L536" s="77">
        <v>536</v>
      </c>
      <c r="M536" s="77"/>
      <c r="N536" s="72"/>
      <c r="O536" s="79" t="s">
        <v>561</v>
      </c>
      <c r="P536" s="81">
        <v>43661.541180555556</v>
      </c>
      <c r="Q536" s="79" t="s">
        <v>978</v>
      </c>
      <c r="R536" s="79"/>
      <c r="S536" s="79"/>
      <c r="T536" s="79" t="s">
        <v>1048</v>
      </c>
      <c r="U536" s="79"/>
      <c r="V536" s="82" t="s">
        <v>1405</v>
      </c>
      <c r="W536" s="81">
        <v>43661.541180555556</v>
      </c>
      <c r="X536" s="85">
        <v>43661</v>
      </c>
      <c r="Y536" s="87" t="s">
        <v>1905</v>
      </c>
      <c r="Z536" s="82" t="s">
        <v>2422</v>
      </c>
      <c r="AA536" s="79"/>
      <c r="AB536" s="79"/>
      <c r="AC536" s="87" t="s">
        <v>2942</v>
      </c>
      <c r="AD536" s="79"/>
      <c r="AE536" s="79" t="b">
        <v>0</v>
      </c>
      <c r="AF536" s="79">
        <v>1</v>
      </c>
      <c r="AG536" s="87" t="s">
        <v>2991</v>
      </c>
      <c r="AH536" s="79" t="b">
        <v>0</v>
      </c>
      <c r="AI536" s="79" t="s">
        <v>3019</v>
      </c>
      <c r="AJ536" s="79"/>
      <c r="AK536" s="87" t="s">
        <v>2991</v>
      </c>
      <c r="AL536" s="79" t="b">
        <v>0</v>
      </c>
      <c r="AM536" s="79">
        <v>0</v>
      </c>
      <c r="AN536" s="87" t="s">
        <v>2991</v>
      </c>
      <c r="AO536" s="79" t="s">
        <v>3036</v>
      </c>
      <c r="AP536" s="79" t="b">
        <v>0</v>
      </c>
      <c r="AQ536" s="87" t="s">
        <v>2942</v>
      </c>
      <c r="AR536" s="79" t="s">
        <v>178</v>
      </c>
      <c r="AS536" s="79">
        <v>0</v>
      </c>
      <c r="AT536" s="79">
        <v>0</v>
      </c>
      <c r="AU536" s="79"/>
      <c r="AV536" s="79"/>
      <c r="AW536" s="79"/>
      <c r="AX536" s="79"/>
      <c r="AY536" s="79"/>
      <c r="AZ536" s="79"/>
      <c r="BA536" s="79"/>
      <c r="BB536" s="79"/>
      <c r="BC536" s="78" t="str">
        <f>REPLACE(INDEX(GroupVertices[Group],MATCH(Edges[[#This Row],[Vertex 1]],GroupVertices[Vertex],0)),1,1,"")</f>
        <v>12</v>
      </c>
      <c r="BD536" s="78" t="str">
        <f>REPLACE(INDEX(GroupVertices[Group],MATCH(Edges[[#This Row],[Vertex 2]],GroupVertices[Vertex],0)),1,1,"")</f>
        <v>12</v>
      </c>
    </row>
    <row r="537" spans="1:56" ht="15">
      <c r="A537" s="64" t="s">
        <v>494</v>
      </c>
      <c r="B537" s="64" t="s">
        <v>558</v>
      </c>
      <c r="C537" s="65"/>
      <c r="D537" s="66"/>
      <c r="E537" s="67"/>
      <c r="F537" s="68"/>
      <c r="G537" s="65"/>
      <c r="H537" s="69"/>
      <c r="I537" s="70"/>
      <c r="J537" s="70"/>
      <c r="K537" s="34" t="s">
        <v>65</v>
      </c>
      <c r="L537" s="77">
        <v>537</v>
      </c>
      <c r="M537" s="77"/>
      <c r="N537" s="72"/>
      <c r="O537" s="79" t="s">
        <v>561</v>
      </c>
      <c r="P537" s="81">
        <v>43661.541180555556</v>
      </c>
      <c r="Q537" s="79" t="s">
        <v>978</v>
      </c>
      <c r="R537" s="79"/>
      <c r="S537" s="79"/>
      <c r="T537" s="79" t="s">
        <v>1048</v>
      </c>
      <c r="U537" s="79"/>
      <c r="V537" s="82" t="s">
        <v>1405</v>
      </c>
      <c r="W537" s="81">
        <v>43661.541180555556</v>
      </c>
      <c r="X537" s="85">
        <v>43661</v>
      </c>
      <c r="Y537" s="87" t="s">
        <v>1905</v>
      </c>
      <c r="Z537" s="82" t="s">
        <v>2422</v>
      </c>
      <c r="AA537" s="79"/>
      <c r="AB537" s="79"/>
      <c r="AC537" s="87" t="s">
        <v>2942</v>
      </c>
      <c r="AD537" s="79"/>
      <c r="AE537" s="79" t="b">
        <v>0</v>
      </c>
      <c r="AF537" s="79">
        <v>1</v>
      </c>
      <c r="AG537" s="87" t="s">
        <v>2991</v>
      </c>
      <c r="AH537" s="79" t="b">
        <v>0</v>
      </c>
      <c r="AI537" s="79" t="s">
        <v>3019</v>
      </c>
      <c r="AJ537" s="79"/>
      <c r="AK537" s="87" t="s">
        <v>2991</v>
      </c>
      <c r="AL537" s="79" t="b">
        <v>0</v>
      </c>
      <c r="AM537" s="79">
        <v>0</v>
      </c>
      <c r="AN537" s="87" t="s">
        <v>2991</v>
      </c>
      <c r="AO537" s="79" t="s">
        <v>3036</v>
      </c>
      <c r="AP537" s="79" t="b">
        <v>0</v>
      </c>
      <c r="AQ537" s="87" t="s">
        <v>2942</v>
      </c>
      <c r="AR537" s="79" t="s">
        <v>178</v>
      </c>
      <c r="AS537" s="79">
        <v>0</v>
      </c>
      <c r="AT537" s="79">
        <v>0</v>
      </c>
      <c r="AU537" s="79"/>
      <c r="AV537" s="79"/>
      <c r="AW537" s="79"/>
      <c r="AX537" s="79"/>
      <c r="AY537" s="79"/>
      <c r="AZ537" s="79"/>
      <c r="BA537" s="79"/>
      <c r="BB537" s="79"/>
      <c r="BC537" s="78" t="str">
        <f>REPLACE(INDEX(GroupVertices[Group],MATCH(Edges[[#This Row],[Vertex 1]],GroupVertices[Vertex],0)),1,1,"")</f>
        <v>12</v>
      </c>
      <c r="BD537" s="78" t="str">
        <f>REPLACE(INDEX(GroupVertices[Group],MATCH(Edges[[#This Row],[Vertex 2]],GroupVertices[Vertex],0)),1,1,"")</f>
        <v>12</v>
      </c>
    </row>
    <row r="538" spans="1:56" ht="15">
      <c r="A538" s="64" t="s">
        <v>495</v>
      </c>
      <c r="B538" s="64" t="s">
        <v>495</v>
      </c>
      <c r="C538" s="65"/>
      <c r="D538" s="66"/>
      <c r="E538" s="67"/>
      <c r="F538" s="68"/>
      <c r="G538" s="65"/>
      <c r="H538" s="69"/>
      <c r="I538" s="70"/>
      <c r="J538" s="70"/>
      <c r="K538" s="34" t="s">
        <v>65</v>
      </c>
      <c r="L538" s="77">
        <v>538</v>
      </c>
      <c r="M538" s="77"/>
      <c r="N538" s="72"/>
      <c r="O538" s="79" t="s">
        <v>178</v>
      </c>
      <c r="P538" s="81">
        <v>43661.56689814815</v>
      </c>
      <c r="Q538" s="79" t="s">
        <v>979</v>
      </c>
      <c r="R538" s="82" t="s">
        <v>1029</v>
      </c>
      <c r="S538" s="79" t="s">
        <v>1040</v>
      </c>
      <c r="T538" s="79" t="s">
        <v>1075</v>
      </c>
      <c r="U538" s="82" t="s">
        <v>1164</v>
      </c>
      <c r="V538" s="82" t="s">
        <v>1164</v>
      </c>
      <c r="W538" s="81">
        <v>43661.56689814815</v>
      </c>
      <c r="X538" s="85">
        <v>43661</v>
      </c>
      <c r="Y538" s="87" t="s">
        <v>1906</v>
      </c>
      <c r="Z538" s="82" t="s">
        <v>2423</v>
      </c>
      <c r="AA538" s="79"/>
      <c r="AB538" s="79"/>
      <c r="AC538" s="87" t="s">
        <v>2943</v>
      </c>
      <c r="AD538" s="79"/>
      <c r="AE538" s="79" t="b">
        <v>0</v>
      </c>
      <c r="AF538" s="79">
        <v>1</v>
      </c>
      <c r="AG538" s="87" t="s">
        <v>2991</v>
      </c>
      <c r="AH538" s="79" t="b">
        <v>0</v>
      </c>
      <c r="AI538" s="79" t="s">
        <v>3019</v>
      </c>
      <c r="AJ538" s="79"/>
      <c r="AK538" s="87" t="s">
        <v>2991</v>
      </c>
      <c r="AL538" s="79" t="b">
        <v>0</v>
      </c>
      <c r="AM538" s="79">
        <v>0</v>
      </c>
      <c r="AN538" s="87" t="s">
        <v>2991</v>
      </c>
      <c r="AO538" s="79" t="s">
        <v>3044</v>
      </c>
      <c r="AP538" s="79" t="b">
        <v>0</v>
      </c>
      <c r="AQ538" s="87" t="s">
        <v>2943</v>
      </c>
      <c r="AR538" s="79" t="s">
        <v>178</v>
      </c>
      <c r="AS538" s="79">
        <v>0</v>
      </c>
      <c r="AT538" s="79">
        <v>0</v>
      </c>
      <c r="AU538" s="79"/>
      <c r="AV538" s="79"/>
      <c r="AW538" s="79"/>
      <c r="AX538" s="79"/>
      <c r="AY538" s="79"/>
      <c r="AZ538" s="79"/>
      <c r="BA538" s="79"/>
      <c r="BB538" s="79"/>
      <c r="BC538" s="78" t="str">
        <f>REPLACE(INDEX(GroupVertices[Group],MATCH(Edges[[#This Row],[Vertex 1]],GroupVertices[Vertex],0)),1,1,"")</f>
        <v>175</v>
      </c>
      <c r="BD538" s="78" t="str">
        <f>REPLACE(INDEX(GroupVertices[Group],MATCH(Edges[[#This Row],[Vertex 2]],GroupVertices[Vertex],0)),1,1,"")</f>
        <v>175</v>
      </c>
    </row>
    <row r="539" spans="1:56" ht="15">
      <c r="A539" s="64" t="s">
        <v>496</v>
      </c>
      <c r="B539" s="64" t="s">
        <v>496</v>
      </c>
      <c r="C539" s="65"/>
      <c r="D539" s="66"/>
      <c r="E539" s="67"/>
      <c r="F539" s="68"/>
      <c r="G539" s="65"/>
      <c r="H539" s="69"/>
      <c r="I539" s="70"/>
      <c r="J539" s="70"/>
      <c r="K539" s="34" t="s">
        <v>65</v>
      </c>
      <c r="L539" s="77">
        <v>539</v>
      </c>
      <c r="M539" s="77"/>
      <c r="N539" s="72"/>
      <c r="O539" s="79" t="s">
        <v>178</v>
      </c>
      <c r="P539" s="81">
        <v>43661.57916666667</v>
      </c>
      <c r="Q539" s="79" t="s">
        <v>980</v>
      </c>
      <c r="R539" s="79"/>
      <c r="S539" s="79"/>
      <c r="T539" s="79" t="s">
        <v>1048</v>
      </c>
      <c r="U539" s="79"/>
      <c r="V539" s="82" t="s">
        <v>1406</v>
      </c>
      <c r="W539" s="81">
        <v>43661.57916666667</v>
      </c>
      <c r="X539" s="85">
        <v>43661</v>
      </c>
      <c r="Y539" s="87" t="s">
        <v>1907</v>
      </c>
      <c r="Z539" s="82" t="s">
        <v>2424</v>
      </c>
      <c r="AA539" s="79"/>
      <c r="AB539" s="79"/>
      <c r="AC539" s="87" t="s">
        <v>2944</v>
      </c>
      <c r="AD539" s="79"/>
      <c r="AE539" s="79" t="b">
        <v>0</v>
      </c>
      <c r="AF539" s="79">
        <v>0</v>
      </c>
      <c r="AG539" s="87" t="s">
        <v>2991</v>
      </c>
      <c r="AH539" s="79" t="b">
        <v>0</v>
      </c>
      <c r="AI539" s="79" t="s">
        <v>3019</v>
      </c>
      <c r="AJ539" s="79"/>
      <c r="AK539" s="87" t="s">
        <v>2991</v>
      </c>
      <c r="AL539" s="79" t="b">
        <v>0</v>
      </c>
      <c r="AM539" s="79">
        <v>0</v>
      </c>
      <c r="AN539" s="87" t="s">
        <v>2991</v>
      </c>
      <c r="AO539" s="79" t="s">
        <v>3036</v>
      </c>
      <c r="AP539" s="79" t="b">
        <v>0</v>
      </c>
      <c r="AQ539" s="87" t="s">
        <v>2944</v>
      </c>
      <c r="AR539" s="79" t="s">
        <v>178</v>
      </c>
      <c r="AS539" s="79">
        <v>0</v>
      </c>
      <c r="AT539" s="79">
        <v>0</v>
      </c>
      <c r="AU539" s="79"/>
      <c r="AV539" s="79"/>
      <c r="AW539" s="79"/>
      <c r="AX539" s="79"/>
      <c r="AY539" s="79"/>
      <c r="AZ539" s="79"/>
      <c r="BA539" s="79"/>
      <c r="BB539" s="79"/>
      <c r="BC539" s="78" t="str">
        <f>REPLACE(INDEX(GroupVertices[Group],MATCH(Edges[[#This Row],[Vertex 1]],GroupVertices[Vertex],0)),1,1,"")</f>
        <v>176</v>
      </c>
      <c r="BD539" s="78" t="str">
        <f>REPLACE(INDEX(GroupVertices[Group],MATCH(Edges[[#This Row],[Vertex 2]],GroupVertices[Vertex],0)),1,1,"")</f>
        <v>176</v>
      </c>
    </row>
    <row r="540" spans="1:56" ht="15">
      <c r="A540" s="64" t="s">
        <v>497</v>
      </c>
      <c r="B540" s="64" t="s">
        <v>497</v>
      </c>
      <c r="C540" s="65"/>
      <c r="D540" s="66"/>
      <c r="E540" s="67"/>
      <c r="F540" s="68"/>
      <c r="G540" s="65"/>
      <c r="H540" s="69"/>
      <c r="I540" s="70"/>
      <c r="J540" s="70"/>
      <c r="K540" s="34" t="s">
        <v>65</v>
      </c>
      <c r="L540" s="77">
        <v>540</v>
      </c>
      <c r="M540" s="77"/>
      <c r="N540" s="72"/>
      <c r="O540" s="79" t="s">
        <v>178</v>
      </c>
      <c r="P540" s="81">
        <v>43661.58369212963</v>
      </c>
      <c r="Q540" s="79" t="s">
        <v>981</v>
      </c>
      <c r="R540" s="79"/>
      <c r="S540" s="79"/>
      <c r="T540" s="79" t="s">
        <v>1048</v>
      </c>
      <c r="U540" s="79"/>
      <c r="V540" s="82" t="s">
        <v>1407</v>
      </c>
      <c r="W540" s="81">
        <v>43661.58369212963</v>
      </c>
      <c r="X540" s="85">
        <v>43661</v>
      </c>
      <c r="Y540" s="87" t="s">
        <v>1908</v>
      </c>
      <c r="Z540" s="82" t="s">
        <v>2425</v>
      </c>
      <c r="AA540" s="79"/>
      <c r="AB540" s="79"/>
      <c r="AC540" s="87" t="s">
        <v>2945</v>
      </c>
      <c r="AD540" s="79"/>
      <c r="AE540" s="79" t="b">
        <v>0</v>
      </c>
      <c r="AF540" s="79">
        <v>1</v>
      </c>
      <c r="AG540" s="87" t="s">
        <v>2991</v>
      </c>
      <c r="AH540" s="79" t="b">
        <v>0</v>
      </c>
      <c r="AI540" s="79" t="s">
        <v>3019</v>
      </c>
      <c r="AJ540" s="79"/>
      <c r="AK540" s="87" t="s">
        <v>2991</v>
      </c>
      <c r="AL540" s="79" t="b">
        <v>0</v>
      </c>
      <c r="AM540" s="79">
        <v>0</v>
      </c>
      <c r="AN540" s="87" t="s">
        <v>2991</v>
      </c>
      <c r="AO540" s="79" t="s">
        <v>3036</v>
      </c>
      <c r="AP540" s="79" t="b">
        <v>0</v>
      </c>
      <c r="AQ540" s="87" t="s">
        <v>2945</v>
      </c>
      <c r="AR540" s="79" t="s">
        <v>178</v>
      </c>
      <c r="AS540" s="79">
        <v>0</v>
      </c>
      <c r="AT540" s="79">
        <v>0</v>
      </c>
      <c r="AU540" s="79"/>
      <c r="AV540" s="79"/>
      <c r="AW540" s="79"/>
      <c r="AX540" s="79"/>
      <c r="AY540" s="79"/>
      <c r="AZ540" s="79"/>
      <c r="BA540" s="79"/>
      <c r="BB540" s="79"/>
      <c r="BC540" s="78" t="str">
        <f>REPLACE(INDEX(GroupVertices[Group],MATCH(Edges[[#This Row],[Vertex 1]],GroupVertices[Vertex],0)),1,1,"")</f>
        <v>177</v>
      </c>
      <c r="BD540" s="78" t="str">
        <f>REPLACE(INDEX(GroupVertices[Group],MATCH(Edges[[#This Row],[Vertex 2]],GroupVertices[Vertex],0)),1,1,"")</f>
        <v>177</v>
      </c>
    </row>
    <row r="541" spans="1:56" ht="15">
      <c r="A541" s="64" t="s">
        <v>498</v>
      </c>
      <c r="B541" s="64" t="s">
        <v>498</v>
      </c>
      <c r="C541" s="65"/>
      <c r="D541" s="66"/>
      <c r="E541" s="67"/>
      <c r="F541" s="68"/>
      <c r="G541" s="65"/>
      <c r="H541" s="69"/>
      <c r="I541" s="70"/>
      <c r="J541" s="70"/>
      <c r="K541" s="34" t="s">
        <v>65</v>
      </c>
      <c r="L541" s="77">
        <v>541</v>
      </c>
      <c r="M541" s="77"/>
      <c r="N541" s="72"/>
      <c r="O541" s="79" t="s">
        <v>178</v>
      </c>
      <c r="P541" s="81">
        <v>43661.624293981484</v>
      </c>
      <c r="Q541" s="79" t="s">
        <v>982</v>
      </c>
      <c r="R541" s="82" t="s">
        <v>1030</v>
      </c>
      <c r="S541" s="79" t="s">
        <v>1047</v>
      </c>
      <c r="T541" s="79" t="s">
        <v>1048</v>
      </c>
      <c r="U541" s="79"/>
      <c r="V541" s="82" t="s">
        <v>1408</v>
      </c>
      <c r="W541" s="81">
        <v>43661.624293981484</v>
      </c>
      <c r="X541" s="85">
        <v>43661</v>
      </c>
      <c r="Y541" s="87" t="s">
        <v>1909</v>
      </c>
      <c r="Z541" s="82" t="s">
        <v>2426</v>
      </c>
      <c r="AA541" s="79"/>
      <c r="AB541" s="79"/>
      <c r="AC541" s="87" t="s">
        <v>2946</v>
      </c>
      <c r="AD541" s="79"/>
      <c r="AE541" s="79" t="b">
        <v>0</v>
      </c>
      <c r="AF541" s="79">
        <v>0</v>
      </c>
      <c r="AG541" s="87" t="s">
        <v>2991</v>
      </c>
      <c r="AH541" s="79" t="b">
        <v>0</v>
      </c>
      <c r="AI541" s="79" t="s">
        <v>3019</v>
      </c>
      <c r="AJ541" s="79"/>
      <c r="AK541" s="87" t="s">
        <v>2991</v>
      </c>
      <c r="AL541" s="79" t="b">
        <v>0</v>
      </c>
      <c r="AM541" s="79">
        <v>0</v>
      </c>
      <c r="AN541" s="87" t="s">
        <v>2991</v>
      </c>
      <c r="AO541" s="79" t="s">
        <v>3038</v>
      </c>
      <c r="AP541" s="79" t="b">
        <v>0</v>
      </c>
      <c r="AQ541" s="87" t="s">
        <v>2946</v>
      </c>
      <c r="AR541" s="79" t="s">
        <v>178</v>
      </c>
      <c r="AS541" s="79">
        <v>0</v>
      </c>
      <c r="AT541" s="79">
        <v>0</v>
      </c>
      <c r="AU541" s="79"/>
      <c r="AV541" s="79"/>
      <c r="AW541" s="79"/>
      <c r="AX541" s="79"/>
      <c r="AY541" s="79"/>
      <c r="AZ541" s="79"/>
      <c r="BA541" s="79"/>
      <c r="BB541" s="79"/>
      <c r="BC541" s="78" t="str">
        <f>REPLACE(INDEX(GroupVertices[Group],MATCH(Edges[[#This Row],[Vertex 1]],GroupVertices[Vertex],0)),1,1,"")</f>
        <v>178</v>
      </c>
      <c r="BD541" s="78" t="str">
        <f>REPLACE(INDEX(GroupVertices[Group],MATCH(Edges[[#This Row],[Vertex 2]],GroupVertices[Vertex],0)),1,1,"")</f>
        <v>178</v>
      </c>
    </row>
    <row r="542" spans="1:56" ht="15">
      <c r="A542" s="64" t="s">
        <v>499</v>
      </c>
      <c r="B542" s="64" t="s">
        <v>499</v>
      </c>
      <c r="C542" s="65"/>
      <c r="D542" s="66"/>
      <c r="E542" s="67"/>
      <c r="F542" s="68"/>
      <c r="G542" s="65"/>
      <c r="H542" s="69"/>
      <c r="I542" s="70"/>
      <c r="J542" s="70"/>
      <c r="K542" s="34" t="s">
        <v>65</v>
      </c>
      <c r="L542" s="77">
        <v>542</v>
      </c>
      <c r="M542" s="77"/>
      <c r="N542" s="72"/>
      <c r="O542" s="79" t="s">
        <v>178</v>
      </c>
      <c r="P542" s="81">
        <v>43661.65074074074</v>
      </c>
      <c r="Q542" s="79" t="s">
        <v>983</v>
      </c>
      <c r="R542" s="79"/>
      <c r="S542" s="79"/>
      <c r="T542" s="79" t="s">
        <v>1052</v>
      </c>
      <c r="U542" s="79"/>
      <c r="V542" s="82" t="s">
        <v>1409</v>
      </c>
      <c r="W542" s="81">
        <v>43661.65074074074</v>
      </c>
      <c r="X542" s="85">
        <v>43661</v>
      </c>
      <c r="Y542" s="87" t="s">
        <v>1910</v>
      </c>
      <c r="Z542" s="82" t="s">
        <v>2427</v>
      </c>
      <c r="AA542" s="79"/>
      <c r="AB542" s="79"/>
      <c r="AC542" s="87" t="s">
        <v>2947</v>
      </c>
      <c r="AD542" s="79"/>
      <c r="AE542" s="79" t="b">
        <v>0</v>
      </c>
      <c r="AF542" s="79">
        <v>0</v>
      </c>
      <c r="AG542" s="87" t="s">
        <v>2991</v>
      </c>
      <c r="AH542" s="79" t="b">
        <v>0</v>
      </c>
      <c r="AI542" s="79" t="s">
        <v>3019</v>
      </c>
      <c r="AJ542" s="79"/>
      <c r="AK542" s="87" t="s">
        <v>2991</v>
      </c>
      <c r="AL542" s="79" t="b">
        <v>0</v>
      </c>
      <c r="AM542" s="79">
        <v>0</v>
      </c>
      <c r="AN542" s="87" t="s">
        <v>2991</v>
      </c>
      <c r="AO542" s="79" t="s">
        <v>3036</v>
      </c>
      <c r="AP542" s="79" t="b">
        <v>0</v>
      </c>
      <c r="AQ542" s="87" t="s">
        <v>2947</v>
      </c>
      <c r="AR542" s="79" t="s">
        <v>178</v>
      </c>
      <c r="AS542" s="79">
        <v>0</v>
      </c>
      <c r="AT542" s="79">
        <v>0</v>
      </c>
      <c r="AU542" s="79"/>
      <c r="AV542" s="79"/>
      <c r="AW542" s="79"/>
      <c r="AX542" s="79"/>
      <c r="AY542" s="79"/>
      <c r="AZ542" s="79"/>
      <c r="BA542" s="79"/>
      <c r="BB542" s="79"/>
      <c r="BC542" s="78" t="str">
        <f>REPLACE(INDEX(GroupVertices[Group],MATCH(Edges[[#This Row],[Vertex 1]],GroupVertices[Vertex],0)),1,1,"")</f>
        <v>179</v>
      </c>
      <c r="BD542" s="78" t="str">
        <f>REPLACE(INDEX(GroupVertices[Group],MATCH(Edges[[#This Row],[Vertex 2]],GroupVertices[Vertex],0)),1,1,"")</f>
        <v>179</v>
      </c>
    </row>
    <row r="543" spans="1:56" ht="15">
      <c r="A543" s="64" t="s">
        <v>500</v>
      </c>
      <c r="B543" s="64" t="s">
        <v>500</v>
      </c>
      <c r="C543" s="65"/>
      <c r="D543" s="66"/>
      <c r="E543" s="67"/>
      <c r="F543" s="68"/>
      <c r="G543" s="65"/>
      <c r="H543" s="69"/>
      <c r="I543" s="70"/>
      <c r="J543" s="70"/>
      <c r="K543" s="34" t="s">
        <v>65</v>
      </c>
      <c r="L543" s="77">
        <v>543</v>
      </c>
      <c r="M543" s="77"/>
      <c r="N543" s="72"/>
      <c r="O543" s="79" t="s">
        <v>178</v>
      </c>
      <c r="P543" s="81">
        <v>43658.19238425926</v>
      </c>
      <c r="Q543" s="79" t="s">
        <v>645</v>
      </c>
      <c r="R543" s="79"/>
      <c r="S543" s="79"/>
      <c r="T543" s="79" t="s">
        <v>1052</v>
      </c>
      <c r="U543" s="79"/>
      <c r="V543" s="82" t="s">
        <v>1410</v>
      </c>
      <c r="W543" s="81">
        <v>43658.19238425926</v>
      </c>
      <c r="X543" s="85">
        <v>43658</v>
      </c>
      <c r="Y543" s="87" t="s">
        <v>1911</v>
      </c>
      <c r="Z543" s="82" t="s">
        <v>2428</v>
      </c>
      <c r="AA543" s="79"/>
      <c r="AB543" s="79"/>
      <c r="AC543" s="87" t="s">
        <v>2948</v>
      </c>
      <c r="AD543" s="79"/>
      <c r="AE543" s="79" t="b">
        <v>0</v>
      </c>
      <c r="AF543" s="79">
        <v>14</v>
      </c>
      <c r="AG543" s="87" t="s">
        <v>2991</v>
      </c>
      <c r="AH543" s="79" t="b">
        <v>0</v>
      </c>
      <c r="AI543" s="79" t="s">
        <v>3019</v>
      </c>
      <c r="AJ543" s="79"/>
      <c r="AK543" s="87" t="s">
        <v>2991</v>
      </c>
      <c r="AL543" s="79" t="b">
        <v>0</v>
      </c>
      <c r="AM543" s="79">
        <v>5</v>
      </c>
      <c r="AN543" s="87" t="s">
        <v>2991</v>
      </c>
      <c r="AO543" s="79" t="s">
        <v>3037</v>
      </c>
      <c r="AP543" s="79" t="b">
        <v>0</v>
      </c>
      <c r="AQ543" s="87" t="s">
        <v>2948</v>
      </c>
      <c r="AR543" s="79" t="s">
        <v>178</v>
      </c>
      <c r="AS543" s="79">
        <v>0</v>
      </c>
      <c r="AT543" s="79">
        <v>0</v>
      </c>
      <c r="AU543" s="79"/>
      <c r="AV543" s="79"/>
      <c r="AW543" s="79"/>
      <c r="AX543" s="79"/>
      <c r="AY543" s="79"/>
      <c r="AZ543" s="79"/>
      <c r="BA543" s="79"/>
      <c r="BB543" s="79"/>
      <c r="BC543" s="78" t="str">
        <f>REPLACE(INDEX(GroupVertices[Group],MATCH(Edges[[#This Row],[Vertex 1]],GroupVertices[Vertex],0)),1,1,"")</f>
        <v>5</v>
      </c>
      <c r="BD543" s="78" t="str">
        <f>REPLACE(INDEX(GroupVertices[Group],MATCH(Edges[[#This Row],[Vertex 2]],GroupVertices[Vertex],0)),1,1,"")</f>
        <v>5</v>
      </c>
    </row>
    <row r="544" spans="1:56" ht="15">
      <c r="A544" s="64" t="s">
        <v>501</v>
      </c>
      <c r="B544" s="64" t="s">
        <v>500</v>
      </c>
      <c r="C544" s="65"/>
      <c r="D544" s="66"/>
      <c r="E544" s="67"/>
      <c r="F544" s="68"/>
      <c r="G544" s="65"/>
      <c r="H544" s="69"/>
      <c r="I544" s="70"/>
      <c r="J544" s="70"/>
      <c r="K544" s="34" t="s">
        <v>65</v>
      </c>
      <c r="L544" s="77">
        <v>544</v>
      </c>
      <c r="M544" s="77"/>
      <c r="N544" s="72"/>
      <c r="O544" s="79" t="s">
        <v>562</v>
      </c>
      <c r="P544" s="81">
        <v>43661.66248842593</v>
      </c>
      <c r="Q544" s="79" t="s">
        <v>645</v>
      </c>
      <c r="R544" s="79"/>
      <c r="S544" s="79"/>
      <c r="T544" s="79" t="s">
        <v>1052</v>
      </c>
      <c r="U544" s="79"/>
      <c r="V544" s="82" t="s">
        <v>1411</v>
      </c>
      <c r="W544" s="81">
        <v>43661.66248842593</v>
      </c>
      <c r="X544" s="85">
        <v>43661</v>
      </c>
      <c r="Y544" s="87" t="s">
        <v>1912</v>
      </c>
      <c r="Z544" s="82" t="s">
        <v>2429</v>
      </c>
      <c r="AA544" s="79"/>
      <c r="AB544" s="79"/>
      <c r="AC544" s="87" t="s">
        <v>2949</v>
      </c>
      <c r="AD544" s="79"/>
      <c r="AE544" s="79" t="b">
        <v>0</v>
      </c>
      <c r="AF544" s="79">
        <v>0</v>
      </c>
      <c r="AG544" s="87" t="s">
        <v>2991</v>
      </c>
      <c r="AH544" s="79" t="b">
        <v>0</v>
      </c>
      <c r="AI544" s="79" t="s">
        <v>3019</v>
      </c>
      <c r="AJ544" s="79"/>
      <c r="AK544" s="87" t="s">
        <v>2991</v>
      </c>
      <c r="AL544" s="79" t="b">
        <v>0</v>
      </c>
      <c r="AM544" s="79">
        <v>5</v>
      </c>
      <c r="AN544" s="87" t="s">
        <v>2948</v>
      </c>
      <c r="AO544" s="79" t="s">
        <v>3036</v>
      </c>
      <c r="AP544" s="79" t="b">
        <v>0</v>
      </c>
      <c r="AQ544" s="87" t="s">
        <v>2948</v>
      </c>
      <c r="AR544" s="79" t="s">
        <v>178</v>
      </c>
      <c r="AS544" s="79">
        <v>0</v>
      </c>
      <c r="AT544" s="79">
        <v>0</v>
      </c>
      <c r="AU544" s="79"/>
      <c r="AV544" s="79"/>
      <c r="AW544" s="79"/>
      <c r="AX544" s="79"/>
      <c r="AY544" s="79"/>
      <c r="AZ544" s="79"/>
      <c r="BA544" s="79"/>
      <c r="BB544" s="79"/>
      <c r="BC544" s="78" t="str">
        <f>REPLACE(INDEX(GroupVertices[Group],MATCH(Edges[[#This Row],[Vertex 1]],GroupVertices[Vertex],0)),1,1,"")</f>
        <v>5</v>
      </c>
      <c r="BD544" s="78" t="str">
        <f>REPLACE(INDEX(GroupVertices[Group],MATCH(Edges[[#This Row],[Vertex 2]],GroupVertices[Vertex],0)),1,1,"")</f>
        <v>5</v>
      </c>
    </row>
    <row r="545" spans="1:56" ht="15">
      <c r="A545" s="64" t="s">
        <v>501</v>
      </c>
      <c r="B545" s="64" t="s">
        <v>501</v>
      </c>
      <c r="C545" s="65"/>
      <c r="D545" s="66"/>
      <c r="E545" s="67"/>
      <c r="F545" s="68"/>
      <c r="G545" s="65"/>
      <c r="H545" s="69"/>
      <c r="I545" s="70"/>
      <c r="J545" s="70"/>
      <c r="K545" s="34" t="s">
        <v>65</v>
      </c>
      <c r="L545" s="77">
        <v>545</v>
      </c>
      <c r="M545" s="77"/>
      <c r="N545" s="72"/>
      <c r="O545" s="79" t="s">
        <v>178</v>
      </c>
      <c r="P545" s="81">
        <v>43661.66113425926</v>
      </c>
      <c r="Q545" s="79" t="s">
        <v>984</v>
      </c>
      <c r="R545" s="79"/>
      <c r="S545" s="79"/>
      <c r="T545" s="79" t="s">
        <v>1048</v>
      </c>
      <c r="U545" s="79"/>
      <c r="V545" s="82" t="s">
        <v>1411</v>
      </c>
      <c r="W545" s="81">
        <v>43661.66113425926</v>
      </c>
      <c r="X545" s="85">
        <v>43661</v>
      </c>
      <c r="Y545" s="87" t="s">
        <v>1913</v>
      </c>
      <c r="Z545" s="82" t="s">
        <v>2430</v>
      </c>
      <c r="AA545" s="79"/>
      <c r="AB545" s="79"/>
      <c r="AC545" s="87" t="s">
        <v>2950</v>
      </c>
      <c r="AD545" s="79"/>
      <c r="AE545" s="79" t="b">
        <v>0</v>
      </c>
      <c r="AF545" s="79">
        <v>0</v>
      </c>
      <c r="AG545" s="87" t="s">
        <v>2991</v>
      </c>
      <c r="AH545" s="79" t="b">
        <v>0</v>
      </c>
      <c r="AI545" s="79" t="s">
        <v>3019</v>
      </c>
      <c r="AJ545" s="79"/>
      <c r="AK545" s="87" t="s">
        <v>2991</v>
      </c>
      <c r="AL545" s="79" t="b">
        <v>0</v>
      </c>
      <c r="AM545" s="79">
        <v>0</v>
      </c>
      <c r="AN545" s="87" t="s">
        <v>2991</v>
      </c>
      <c r="AO545" s="79" t="s">
        <v>3036</v>
      </c>
      <c r="AP545" s="79" t="b">
        <v>0</v>
      </c>
      <c r="AQ545" s="87" t="s">
        <v>2950</v>
      </c>
      <c r="AR545" s="79" t="s">
        <v>178</v>
      </c>
      <c r="AS545" s="79">
        <v>0</v>
      </c>
      <c r="AT545" s="79">
        <v>0</v>
      </c>
      <c r="AU545" s="79"/>
      <c r="AV545" s="79"/>
      <c r="AW545" s="79"/>
      <c r="AX545" s="79"/>
      <c r="AY545" s="79"/>
      <c r="AZ545" s="79"/>
      <c r="BA545" s="79"/>
      <c r="BB545" s="79"/>
      <c r="BC545" s="78" t="str">
        <f>REPLACE(INDEX(GroupVertices[Group],MATCH(Edges[[#This Row],[Vertex 1]],GroupVertices[Vertex],0)),1,1,"")</f>
        <v>5</v>
      </c>
      <c r="BD545" s="78" t="str">
        <f>REPLACE(INDEX(GroupVertices[Group],MATCH(Edges[[#This Row],[Vertex 2]],GroupVertices[Vertex],0)),1,1,"")</f>
        <v>5</v>
      </c>
    </row>
    <row r="546" spans="1:56" ht="15">
      <c r="A546" s="64" t="s">
        <v>502</v>
      </c>
      <c r="B546" s="64" t="s">
        <v>502</v>
      </c>
      <c r="C546" s="65"/>
      <c r="D546" s="66"/>
      <c r="E546" s="67"/>
      <c r="F546" s="68"/>
      <c r="G546" s="65"/>
      <c r="H546" s="69"/>
      <c r="I546" s="70"/>
      <c r="J546" s="70"/>
      <c r="K546" s="34" t="s">
        <v>65</v>
      </c>
      <c r="L546" s="77">
        <v>546</v>
      </c>
      <c r="M546" s="77"/>
      <c r="N546" s="72"/>
      <c r="O546" s="79" t="s">
        <v>178</v>
      </c>
      <c r="P546" s="81">
        <v>43661.66813657407</v>
      </c>
      <c r="Q546" s="79" t="s">
        <v>985</v>
      </c>
      <c r="R546" s="79"/>
      <c r="S546" s="79"/>
      <c r="T546" s="79" t="s">
        <v>1105</v>
      </c>
      <c r="U546" s="82" t="s">
        <v>1165</v>
      </c>
      <c r="V546" s="82" t="s">
        <v>1165</v>
      </c>
      <c r="W546" s="81">
        <v>43661.66813657407</v>
      </c>
      <c r="X546" s="85">
        <v>43661</v>
      </c>
      <c r="Y546" s="87" t="s">
        <v>1914</v>
      </c>
      <c r="Z546" s="82" t="s">
        <v>2431</v>
      </c>
      <c r="AA546" s="79"/>
      <c r="AB546" s="79"/>
      <c r="AC546" s="87" t="s">
        <v>2951</v>
      </c>
      <c r="AD546" s="79"/>
      <c r="AE546" s="79" t="b">
        <v>0</v>
      </c>
      <c r="AF546" s="79">
        <v>0</v>
      </c>
      <c r="AG546" s="87" t="s">
        <v>2991</v>
      </c>
      <c r="AH546" s="79" t="b">
        <v>0</v>
      </c>
      <c r="AI546" s="79" t="s">
        <v>3028</v>
      </c>
      <c r="AJ546" s="79"/>
      <c r="AK546" s="87" t="s">
        <v>2991</v>
      </c>
      <c r="AL546" s="79" t="b">
        <v>0</v>
      </c>
      <c r="AM546" s="79">
        <v>1</v>
      </c>
      <c r="AN546" s="87" t="s">
        <v>2991</v>
      </c>
      <c r="AO546" s="79" t="s">
        <v>3047</v>
      </c>
      <c r="AP546" s="79" t="b">
        <v>0</v>
      </c>
      <c r="AQ546" s="87" t="s">
        <v>2951</v>
      </c>
      <c r="AR546" s="79" t="s">
        <v>178</v>
      </c>
      <c r="AS546" s="79">
        <v>0</v>
      </c>
      <c r="AT546" s="79">
        <v>0</v>
      </c>
      <c r="AU546" s="79"/>
      <c r="AV546" s="79"/>
      <c r="AW546" s="79"/>
      <c r="AX546" s="79"/>
      <c r="AY546" s="79"/>
      <c r="AZ546" s="79"/>
      <c r="BA546" s="79"/>
      <c r="BB546" s="79"/>
      <c r="BC546" s="78" t="str">
        <f>REPLACE(INDEX(GroupVertices[Group],MATCH(Edges[[#This Row],[Vertex 1]],GroupVertices[Vertex],0)),1,1,"")</f>
        <v>180</v>
      </c>
      <c r="BD546" s="78" t="str">
        <f>REPLACE(INDEX(GroupVertices[Group],MATCH(Edges[[#This Row],[Vertex 2]],GroupVertices[Vertex],0)),1,1,"")</f>
        <v>180</v>
      </c>
    </row>
    <row r="547" spans="1:56" ht="15">
      <c r="A547" s="64" t="s">
        <v>503</v>
      </c>
      <c r="B547" s="64" t="s">
        <v>519</v>
      </c>
      <c r="C547" s="65"/>
      <c r="D547" s="66"/>
      <c r="E547" s="67"/>
      <c r="F547" s="68"/>
      <c r="G547" s="65"/>
      <c r="H547" s="69"/>
      <c r="I547" s="70"/>
      <c r="J547" s="70"/>
      <c r="K547" s="34" t="s">
        <v>65</v>
      </c>
      <c r="L547" s="77">
        <v>547</v>
      </c>
      <c r="M547" s="77"/>
      <c r="N547" s="72"/>
      <c r="O547" s="79" t="s">
        <v>562</v>
      </c>
      <c r="P547" s="81">
        <v>43659.70869212963</v>
      </c>
      <c r="Q547" s="79" t="s">
        <v>665</v>
      </c>
      <c r="R547" s="82" t="s">
        <v>1011</v>
      </c>
      <c r="S547" s="79" t="s">
        <v>1038</v>
      </c>
      <c r="T547" s="79" t="s">
        <v>1048</v>
      </c>
      <c r="U547" s="82" t="s">
        <v>1125</v>
      </c>
      <c r="V547" s="82" t="s">
        <v>1125</v>
      </c>
      <c r="W547" s="81">
        <v>43659.70869212963</v>
      </c>
      <c r="X547" s="85">
        <v>43659</v>
      </c>
      <c r="Y547" s="87" t="s">
        <v>1915</v>
      </c>
      <c r="Z547" s="82" t="s">
        <v>2432</v>
      </c>
      <c r="AA547" s="79"/>
      <c r="AB547" s="79"/>
      <c r="AC547" s="87" t="s">
        <v>2952</v>
      </c>
      <c r="AD547" s="79"/>
      <c r="AE547" s="79" t="b">
        <v>0</v>
      </c>
      <c r="AF547" s="79">
        <v>0</v>
      </c>
      <c r="AG547" s="87" t="s">
        <v>2991</v>
      </c>
      <c r="AH547" s="79" t="b">
        <v>0</v>
      </c>
      <c r="AI547" s="79" t="s">
        <v>3019</v>
      </c>
      <c r="AJ547" s="79"/>
      <c r="AK547" s="87" t="s">
        <v>2991</v>
      </c>
      <c r="AL547" s="79" t="b">
        <v>0</v>
      </c>
      <c r="AM547" s="79">
        <v>8</v>
      </c>
      <c r="AN547" s="87" t="s">
        <v>2974</v>
      </c>
      <c r="AO547" s="79" t="s">
        <v>3036</v>
      </c>
      <c r="AP547" s="79" t="b">
        <v>0</v>
      </c>
      <c r="AQ547" s="87" t="s">
        <v>2974</v>
      </c>
      <c r="AR547" s="79" t="s">
        <v>178</v>
      </c>
      <c r="AS547" s="79">
        <v>0</v>
      </c>
      <c r="AT547" s="79">
        <v>0</v>
      </c>
      <c r="AU547" s="79"/>
      <c r="AV547" s="79"/>
      <c r="AW547" s="79"/>
      <c r="AX547" s="79"/>
      <c r="AY547" s="79"/>
      <c r="AZ547" s="79"/>
      <c r="BA547" s="79"/>
      <c r="BB547" s="79"/>
      <c r="BC547" s="78" t="str">
        <f>REPLACE(INDEX(GroupVertices[Group],MATCH(Edges[[#This Row],[Vertex 1]],GroupVertices[Vertex],0)),1,1,"")</f>
        <v>2</v>
      </c>
      <c r="BD547" s="78" t="str">
        <f>REPLACE(INDEX(GroupVertices[Group],MATCH(Edges[[#This Row],[Vertex 2]],GroupVertices[Vertex],0)),1,1,"")</f>
        <v>2</v>
      </c>
    </row>
    <row r="548" spans="1:56" ht="15">
      <c r="A548" s="64" t="s">
        <v>503</v>
      </c>
      <c r="B548" s="64" t="s">
        <v>519</v>
      </c>
      <c r="C548" s="65"/>
      <c r="D548" s="66"/>
      <c r="E548" s="67"/>
      <c r="F548" s="68"/>
      <c r="G548" s="65"/>
      <c r="H548" s="69"/>
      <c r="I548" s="70"/>
      <c r="J548" s="70"/>
      <c r="K548" s="34" t="s">
        <v>65</v>
      </c>
      <c r="L548" s="77">
        <v>548</v>
      </c>
      <c r="M548" s="77"/>
      <c r="N548" s="72"/>
      <c r="O548" s="79" t="s">
        <v>562</v>
      </c>
      <c r="P548" s="81">
        <v>43661.669074074074</v>
      </c>
      <c r="Q548" s="79" t="s">
        <v>986</v>
      </c>
      <c r="R548" s="82" t="s">
        <v>1011</v>
      </c>
      <c r="S548" s="79" t="s">
        <v>1038</v>
      </c>
      <c r="T548" s="79" t="s">
        <v>1048</v>
      </c>
      <c r="U548" s="82" t="s">
        <v>1166</v>
      </c>
      <c r="V548" s="82" t="s">
        <v>1166</v>
      </c>
      <c r="W548" s="81">
        <v>43661.669074074074</v>
      </c>
      <c r="X548" s="85">
        <v>43661</v>
      </c>
      <c r="Y548" s="87" t="s">
        <v>1916</v>
      </c>
      <c r="Z548" s="82" t="s">
        <v>2433</v>
      </c>
      <c r="AA548" s="79"/>
      <c r="AB548" s="79"/>
      <c r="AC548" s="87" t="s">
        <v>2953</v>
      </c>
      <c r="AD548" s="79"/>
      <c r="AE548" s="79" t="b">
        <v>0</v>
      </c>
      <c r="AF548" s="79">
        <v>0</v>
      </c>
      <c r="AG548" s="87" t="s">
        <v>2991</v>
      </c>
      <c r="AH548" s="79" t="b">
        <v>0</v>
      </c>
      <c r="AI548" s="79" t="s">
        <v>3019</v>
      </c>
      <c r="AJ548" s="79"/>
      <c r="AK548" s="87" t="s">
        <v>2991</v>
      </c>
      <c r="AL548" s="79" t="b">
        <v>0</v>
      </c>
      <c r="AM548" s="79">
        <v>3</v>
      </c>
      <c r="AN548" s="87" t="s">
        <v>2975</v>
      </c>
      <c r="AO548" s="79" t="s">
        <v>3036</v>
      </c>
      <c r="AP548" s="79" t="b">
        <v>0</v>
      </c>
      <c r="AQ548" s="87" t="s">
        <v>2975</v>
      </c>
      <c r="AR548" s="79" t="s">
        <v>178</v>
      </c>
      <c r="AS548" s="79">
        <v>0</v>
      </c>
      <c r="AT548" s="79">
        <v>0</v>
      </c>
      <c r="AU548" s="79"/>
      <c r="AV548" s="79"/>
      <c r="AW548" s="79"/>
      <c r="AX548" s="79"/>
      <c r="AY548" s="79"/>
      <c r="AZ548" s="79"/>
      <c r="BA548" s="79"/>
      <c r="BB548" s="79"/>
      <c r="BC548" s="78" t="str">
        <f>REPLACE(INDEX(GroupVertices[Group],MATCH(Edges[[#This Row],[Vertex 1]],GroupVertices[Vertex],0)),1,1,"")</f>
        <v>2</v>
      </c>
      <c r="BD548" s="78" t="str">
        <f>REPLACE(INDEX(GroupVertices[Group],MATCH(Edges[[#This Row],[Vertex 2]],GroupVertices[Vertex],0)),1,1,"")</f>
        <v>2</v>
      </c>
    </row>
    <row r="549" spans="1:56" ht="15">
      <c r="A549" s="64" t="s">
        <v>504</v>
      </c>
      <c r="B549" s="64" t="s">
        <v>504</v>
      </c>
      <c r="C549" s="65"/>
      <c r="D549" s="66"/>
      <c r="E549" s="67"/>
      <c r="F549" s="68"/>
      <c r="G549" s="65"/>
      <c r="H549" s="69"/>
      <c r="I549" s="70"/>
      <c r="J549" s="70"/>
      <c r="K549" s="34" t="s">
        <v>65</v>
      </c>
      <c r="L549" s="77">
        <v>549</v>
      </c>
      <c r="M549" s="77"/>
      <c r="N549" s="72"/>
      <c r="O549" s="79" t="s">
        <v>178</v>
      </c>
      <c r="P549" s="81">
        <v>43661.68498842593</v>
      </c>
      <c r="Q549" s="79" t="s">
        <v>987</v>
      </c>
      <c r="R549" s="79"/>
      <c r="S549" s="79"/>
      <c r="T549" s="79" t="s">
        <v>1048</v>
      </c>
      <c r="U549" s="79"/>
      <c r="V549" s="82" t="s">
        <v>1412</v>
      </c>
      <c r="W549" s="81">
        <v>43661.68498842593</v>
      </c>
      <c r="X549" s="85">
        <v>43661</v>
      </c>
      <c r="Y549" s="87" t="s">
        <v>1917</v>
      </c>
      <c r="Z549" s="82" t="s">
        <v>2434</v>
      </c>
      <c r="AA549" s="79"/>
      <c r="AB549" s="79"/>
      <c r="AC549" s="87" t="s">
        <v>2954</v>
      </c>
      <c r="AD549" s="79"/>
      <c r="AE549" s="79" t="b">
        <v>0</v>
      </c>
      <c r="AF549" s="79">
        <v>0</v>
      </c>
      <c r="AG549" s="87" t="s">
        <v>2991</v>
      </c>
      <c r="AH549" s="79" t="b">
        <v>0</v>
      </c>
      <c r="AI549" s="79" t="s">
        <v>3019</v>
      </c>
      <c r="AJ549" s="79"/>
      <c r="AK549" s="87" t="s">
        <v>2991</v>
      </c>
      <c r="AL549" s="79" t="b">
        <v>0</v>
      </c>
      <c r="AM549" s="79">
        <v>0</v>
      </c>
      <c r="AN549" s="87" t="s">
        <v>2991</v>
      </c>
      <c r="AO549" s="79" t="s">
        <v>3036</v>
      </c>
      <c r="AP549" s="79" t="b">
        <v>0</v>
      </c>
      <c r="AQ549" s="87" t="s">
        <v>2954</v>
      </c>
      <c r="AR549" s="79" t="s">
        <v>178</v>
      </c>
      <c r="AS549" s="79">
        <v>0</v>
      </c>
      <c r="AT549" s="79">
        <v>0</v>
      </c>
      <c r="AU549" s="79"/>
      <c r="AV549" s="79"/>
      <c r="AW549" s="79"/>
      <c r="AX549" s="79"/>
      <c r="AY549" s="79"/>
      <c r="AZ549" s="79"/>
      <c r="BA549" s="79"/>
      <c r="BB549" s="79"/>
      <c r="BC549" s="78" t="str">
        <f>REPLACE(INDEX(GroupVertices[Group],MATCH(Edges[[#This Row],[Vertex 1]],GroupVertices[Vertex],0)),1,1,"")</f>
        <v>181</v>
      </c>
      <c r="BD549" s="78" t="str">
        <f>REPLACE(INDEX(GroupVertices[Group],MATCH(Edges[[#This Row],[Vertex 2]],GroupVertices[Vertex],0)),1,1,"")</f>
        <v>181</v>
      </c>
    </row>
    <row r="550" spans="1:56" ht="15">
      <c r="A550" s="64" t="s">
        <v>505</v>
      </c>
      <c r="B550" s="64" t="s">
        <v>519</v>
      </c>
      <c r="C550" s="65"/>
      <c r="D550" s="66"/>
      <c r="E550" s="67"/>
      <c r="F550" s="68"/>
      <c r="G550" s="65"/>
      <c r="H550" s="69"/>
      <c r="I550" s="70"/>
      <c r="J550" s="70"/>
      <c r="K550" s="34" t="s">
        <v>65</v>
      </c>
      <c r="L550" s="77">
        <v>550</v>
      </c>
      <c r="M550" s="77"/>
      <c r="N550" s="72"/>
      <c r="O550" s="79" t="s">
        <v>562</v>
      </c>
      <c r="P550" s="81">
        <v>43661.68541666667</v>
      </c>
      <c r="Q550" s="79" t="s">
        <v>986</v>
      </c>
      <c r="R550" s="82" t="s">
        <v>1011</v>
      </c>
      <c r="S550" s="79" t="s">
        <v>1038</v>
      </c>
      <c r="T550" s="79" t="s">
        <v>1048</v>
      </c>
      <c r="U550" s="82" t="s">
        <v>1166</v>
      </c>
      <c r="V550" s="82" t="s">
        <v>1166</v>
      </c>
      <c r="W550" s="81">
        <v>43661.68541666667</v>
      </c>
      <c r="X550" s="85">
        <v>43661</v>
      </c>
      <c r="Y550" s="87" t="s">
        <v>1918</v>
      </c>
      <c r="Z550" s="82" t="s">
        <v>2435</v>
      </c>
      <c r="AA550" s="79"/>
      <c r="AB550" s="79"/>
      <c r="AC550" s="87" t="s">
        <v>2955</v>
      </c>
      <c r="AD550" s="79"/>
      <c r="AE550" s="79" t="b">
        <v>0</v>
      </c>
      <c r="AF550" s="79">
        <v>0</v>
      </c>
      <c r="AG550" s="87" t="s">
        <v>2991</v>
      </c>
      <c r="AH550" s="79" t="b">
        <v>0</v>
      </c>
      <c r="AI550" s="79" t="s">
        <v>3019</v>
      </c>
      <c r="AJ550" s="79"/>
      <c r="AK550" s="87" t="s">
        <v>2991</v>
      </c>
      <c r="AL550" s="79" t="b">
        <v>0</v>
      </c>
      <c r="AM550" s="79">
        <v>3</v>
      </c>
      <c r="AN550" s="87" t="s">
        <v>2975</v>
      </c>
      <c r="AO550" s="79" t="s">
        <v>3037</v>
      </c>
      <c r="AP550" s="79" t="b">
        <v>0</v>
      </c>
      <c r="AQ550" s="87" t="s">
        <v>2975</v>
      </c>
      <c r="AR550" s="79" t="s">
        <v>178</v>
      </c>
      <c r="AS550" s="79">
        <v>0</v>
      </c>
      <c r="AT550" s="79">
        <v>0</v>
      </c>
      <c r="AU550" s="79"/>
      <c r="AV550" s="79"/>
      <c r="AW550" s="79"/>
      <c r="AX550" s="79"/>
      <c r="AY550" s="79"/>
      <c r="AZ550" s="79"/>
      <c r="BA550" s="79"/>
      <c r="BB550" s="79"/>
      <c r="BC550" s="78" t="str">
        <f>REPLACE(INDEX(GroupVertices[Group],MATCH(Edges[[#This Row],[Vertex 1]],GroupVertices[Vertex],0)),1,1,"")</f>
        <v>2</v>
      </c>
      <c r="BD550" s="78" t="str">
        <f>REPLACE(INDEX(GroupVertices[Group],MATCH(Edges[[#This Row],[Vertex 2]],GroupVertices[Vertex],0)),1,1,"")</f>
        <v>2</v>
      </c>
    </row>
    <row r="551" spans="1:56" ht="15">
      <c r="A551" s="64" t="s">
        <v>506</v>
      </c>
      <c r="B551" s="64" t="s">
        <v>506</v>
      </c>
      <c r="C551" s="65"/>
      <c r="D551" s="66"/>
      <c r="E551" s="67"/>
      <c r="F551" s="68"/>
      <c r="G551" s="65"/>
      <c r="H551" s="69"/>
      <c r="I551" s="70"/>
      <c r="J551" s="70"/>
      <c r="K551" s="34" t="s">
        <v>65</v>
      </c>
      <c r="L551" s="77">
        <v>551</v>
      </c>
      <c r="M551" s="77"/>
      <c r="N551" s="72"/>
      <c r="O551" s="79" t="s">
        <v>178</v>
      </c>
      <c r="P551" s="81">
        <v>43661.692245370374</v>
      </c>
      <c r="Q551" s="79" t="s">
        <v>988</v>
      </c>
      <c r="R551" s="79"/>
      <c r="S551" s="79"/>
      <c r="T551" s="79" t="s">
        <v>1106</v>
      </c>
      <c r="U551" s="79"/>
      <c r="V551" s="82" t="s">
        <v>1413</v>
      </c>
      <c r="W551" s="81">
        <v>43661.692245370374</v>
      </c>
      <c r="X551" s="85">
        <v>43661</v>
      </c>
      <c r="Y551" s="87" t="s">
        <v>1919</v>
      </c>
      <c r="Z551" s="82" t="s">
        <v>2436</v>
      </c>
      <c r="AA551" s="79"/>
      <c r="AB551" s="79"/>
      <c r="AC551" s="87" t="s">
        <v>2956</v>
      </c>
      <c r="AD551" s="79"/>
      <c r="AE551" s="79" t="b">
        <v>0</v>
      </c>
      <c r="AF551" s="79">
        <v>0</v>
      </c>
      <c r="AG551" s="87" t="s">
        <v>2991</v>
      </c>
      <c r="AH551" s="79" t="b">
        <v>0</v>
      </c>
      <c r="AI551" s="79" t="s">
        <v>3029</v>
      </c>
      <c r="AJ551" s="79"/>
      <c r="AK551" s="87" t="s">
        <v>2991</v>
      </c>
      <c r="AL551" s="79" t="b">
        <v>0</v>
      </c>
      <c r="AM551" s="79">
        <v>0</v>
      </c>
      <c r="AN551" s="87" t="s">
        <v>2991</v>
      </c>
      <c r="AO551" s="79" t="s">
        <v>3037</v>
      </c>
      <c r="AP551" s="79" t="b">
        <v>0</v>
      </c>
      <c r="AQ551" s="87" t="s">
        <v>2956</v>
      </c>
      <c r="AR551" s="79" t="s">
        <v>178</v>
      </c>
      <c r="AS551" s="79">
        <v>0</v>
      </c>
      <c r="AT551" s="79">
        <v>0</v>
      </c>
      <c r="AU551" s="79"/>
      <c r="AV551" s="79"/>
      <c r="AW551" s="79"/>
      <c r="AX551" s="79"/>
      <c r="AY551" s="79"/>
      <c r="AZ551" s="79"/>
      <c r="BA551" s="79"/>
      <c r="BB551" s="79"/>
      <c r="BC551" s="78" t="str">
        <f>REPLACE(INDEX(GroupVertices[Group],MATCH(Edges[[#This Row],[Vertex 1]],GroupVertices[Vertex],0)),1,1,"")</f>
        <v>182</v>
      </c>
      <c r="BD551" s="78" t="str">
        <f>REPLACE(INDEX(GroupVertices[Group],MATCH(Edges[[#This Row],[Vertex 2]],GroupVertices[Vertex],0)),1,1,"")</f>
        <v>182</v>
      </c>
    </row>
    <row r="552" spans="1:56" ht="15">
      <c r="A552" s="64" t="s">
        <v>507</v>
      </c>
      <c r="B552" s="64" t="s">
        <v>522</v>
      </c>
      <c r="C552" s="65"/>
      <c r="D552" s="66"/>
      <c r="E552" s="67"/>
      <c r="F552" s="68"/>
      <c r="G552" s="65"/>
      <c r="H552" s="69"/>
      <c r="I552" s="70"/>
      <c r="J552" s="70"/>
      <c r="K552" s="34" t="s">
        <v>65</v>
      </c>
      <c r="L552" s="77">
        <v>552</v>
      </c>
      <c r="M552" s="77"/>
      <c r="N552" s="72"/>
      <c r="O552" s="79" t="s">
        <v>560</v>
      </c>
      <c r="P552" s="81">
        <v>43661.71704861111</v>
      </c>
      <c r="Q552" s="79" t="s">
        <v>989</v>
      </c>
      <c r="R552" s="79"/>
      <c r="S552" s="79"/>
      <c r="T552" s="79" t="s">
        <v>1107</v>
      </c>
      <c r="U552" s="79"/>
      <c r="V552" s="82" t="s">
        <v>1414</v>
      </c>
      <c r="W552" s="81">
        <v>43661.71704861111</v>
      </c>
      <c r="X552" s="85">
        <v>43661</v>
      </c>
      <c r="Y552" s="87" t="s">
        <v>1920</v>
      </c>
      <c r="Z552" s="82" t="s">
        <v>2437</v>
      </c>
      <c r="AA552" s="79"/>
      <c r="AB552" s="79"/>
      <c r="AC552" s="87" t="s">
        <v>2957</v>
      </c>
      <c r="AD552" s="79"/>
      <c r="AE552" s="79" t="b">
        <v>0</v>
      </c>
      <c r="AF552" s="79">
        <v>0</v>
      </c>
      <c r="AG552" s="87" t="s">
        <v>2997</v>
      </c>
      <c r="AH552" s="79" t="b">
        <v>0</v>
      </c>
      <c r="AI552" s="79" t="s">
        <v>3019</v>
      </c>
      <c r="AJ552" s="79"/>
      <c r="AK552" s="87" t="s">
        <v>2991</v>
      </c>
      <c r="AL552" s="79" t="b">
        <v>0</v>
      </c>
      <c r="AM552" s="79">
        <v>0</v>
      </c>
      <c r="AN552" s="87" t="s">
        <v>2991</v>
      </c>
      <c r="AO552" s="79" t="s">
        <v>3037</v>
      </c>
      <c r="AP552" s="79" t="b">
        <v>0</v>
      </c>
      <c r="AQ552" s="87" t="s">
        <v>2957</v>
      </c>
      <c r="AR552" s="79" t="s">
        <v>178</v>
      </c>
      <c r="AS552" s="79">
        <v>0</v>
      </c>
      <c r="AT552" s="79">
        <v>0</v>
      </c>
      <c r="AU552" s="79"/>
      <c r="AV552" s="79"/>
      <c r="AW552" s="79"/>
      <c r="AX552" s="79"/>
      <c r="AY552" s="79"/>
      <c r="AZ552" s="79"/>
      <c r="BA552" s="79"/>
      <c r="BB552" s="79"/>
      <c r="BC552" s="78" t="str">
        <f>REPLACE(INDEX(GroupVertices[Group],MATCH(Edges[[#This Row],[Vertex 1]],GroupVertices[Vertex],0)),1,1,"")</f>
        <v>1</v>
      </c>
      <c r="BD552" s="78" t="str">
        <f>REPLACE(INDEX(GroupVertices[Group],MATCH(Edges[[#This Row],[Vertex 2]],GroupVertices[Vertex],0)),1,1,"")</f>
        <v>1</v>
      </c>
    </row>
    <row r="553" spans="1:56" ht="15">
      <c r="A553" s="64" t="s">
        <v>508</v>
      </c>
      <c r="B553" s="64" t="s">
        <v>559</v>
      </c>
      <c r="C553" s="65"/>
      <c r="D553" s="66"/>
      <c r="E553" s="67"/>
      <c r="F553" s="68"/>
      <c r="G553" s="65"/>
      <c r="H553" s="69"/>
      <c r="I553" s="70"/>
      <c r="J553" s="70"/>
      <c r="K553" s="34" t="s">
        <v>65</v>
      </c>
      <c r="L553" s="77">
        <v>553</v>
      </c>
      <c r="M553" s="77"/>
      <c r="N553" s="72"/>
      <c r="O553" s="79" t="s">
        <v>560</v>
      </c>
      <c r="P553" s="81">
        <v>43661.73935185185</v>
      </c>
      <c r="Q553" s="79" t="s">
        <v>990</v>
      </c>
      <c r="R553" s="79"/>
      <c r="S553" s="79"/>
      <c r="T553" s="79" t="s">
        <v>1048</v>
      </c>
      <c r="U553" s="79"/>
      <c r="V553" s="82" t="s">
        <v>1415</v>
      </c>
      <c r="W553" s="81">
        <v>43661.73935185185</v>
      </c>
      <c r="X553" s="85">
        <v>43661</v>
      </c>
      <c r="Y553" s="87" t="s">
        <v>1921</v>
      </c>
      <c r="Z553" s="82" t="s">
        <v>2438</v>
      </c>
      <c r="AA553" s="79"/>
      <c r="AB553" s="79"/>
      <c r="AC553" s="87" t="s">
        <v>2958</v>
      </c>
      <c r="AD553" s="87" t="s">
        <v>2989</v>
      </c>
      <c r="AE553" s="79" t="b">
        <v>0</v>
      </c>
      <c r="AF553" s="79">
        <v>1</v>
      </c>
      <c r="AG553" s="87" t="s">
        <v>3016</v>
      </c>
      <c r="AH553" s="79" t="b">
        <v>0</v>
      </c>
      <c r="AI553" s="79" t="s">
        <v>3019</v>
      </c>
      <c r="AJ553" s="79"/>
      <c r="AK553" s="87" t="s">
        <v>2991</v>
      </c>
      <c r="AL553" s="79" t="b">
        <v>0</v>
      </c>
      <c r="AM553" s="79">
        <v>0</v>
      </c>
      <c r="AN553" s="87" t="s">
        <v>2991</v>
      </c>
      <c r="AO553" s="79" t="s">
        <v>3036</v>
      </c>
      <c r="AP553" s="79" t="b">
        <v>0</v>
      </c>
      <c r="AQ553" s="87" t="s">
        <v>2989</v>
      </c>
      <c r="AR553" s="79" t="s">
        <v>178</v>
      </c>
      <c r="AS553" s="79">
        <v>0</v>
      </c>
      <c r="AT553" s="79">
        <v>0</v>
      </c>
      <c r="AU553" s="79"/>
      <c r="AV553" s="79"/>
      <c r="AW553" s="79"/>
      <c r="AX553" s="79"/>
      <c r="AY553" s="79"/>
      <c r="AZ553" s="79"/>
      <c r="BA553" s="79"/>
      <c r="BB553" s="79"/>
      <c r="BC553" s="78" t="str">
        <f>REPLACE(INDEX(GroupVertices[Group],MATCH(Edges[[#This Row],[Vertex 1]],GroupVertices[Vertex],0)),1,1,"")</f>
        <v>24</v>
      </c>
      <c r="BD553" s="78" t="str">
        <f>REPLACE(INDEX(GroupVertices[Group],MATCH(Edges[[#This Row],[Vertex 2]],GroupVertices[Vertex],0)),1,1,"")</f>
        <v>24</v>
      </c>
    </row>
    <row r="554" spans="1:56" ht="15">
      <c r="A554" s="64" t="s">
        <v>509</v>
      </c>
      <c r="B554" s="64" t="s">
        <v>509</v>
      </c>
      <c r="C554" s="65"/>
      <c r="D554" s="66"/>
      <c r="E554" s="67"/>
      <c r="F554" s="68"/>
      <c r="G554" s="65"/>
      <c r="H554" s="69"/>
      <c r="I554" s="70"/>
      <c r="J554" s="70"/>
      <c r="K554" s="34" t="s">
        <v>65</v>
      </c>
      <c r="L554" s="77">
        <v>554</v>
      </c>
      <c r="M554" s="77"/>
      <c r="N554" s="72"/>
      <c r="O554" s="79" t="s">
        <v>178</v>
      </c>
      <c r="P554" s="81">
        <v>43661.673113425924</v>
      </c>
      <c r="Q554" s="79" t="s">
        <v>991</v>
      </c>
      <c r="R554" s="79"/>
      <c r="S554" s="79"/>
      <c r="T554" s="79" t="s">
        <v>1048</v>
      </c>
      <c r="U554" s="79"/>
      <c r="V554" s="82" t="s">
        <v>1416</v>
      </c>
      <c r="W554" s="81">
        <v>43661.673113425924</v>
      </c>
      <c r="X554" s="85">
        <v>43661</v>
      </c>
      <c r="Y554" s="87" t="s">
        <v>1922</v>
      </c>
      <c r="Z554" s="82" t="s">
        <v>2439</v>
      </c>
      <c r="AA554" s="79"/>
      <c r="AB554" s="79"/>
      <c r="AC554" s="87" t="s">
        <v>2959</v>
      </c>
      <c r="AD554" s="79"/>
      <c r="AE554" s="79" t="b">
        <v>0</v>
      </c>
      <c r="AF554" s="79">
        <v>0</v>
      </c>
      <c r="AG554" s="87" t="s">
        <v>2991</v>
      </c>
      <c r="AH554" s="79" t="b">
        <v>0</v>
      </c>
      <c r="AI554" s="79" t="s">
        <v>3019</v>
      </c>
      <c r="AJ554" s="79"/>
      <c r="AK554" s="87" t="s">
        <v>2991</v>
      </c>
      <c r="AL554" s="79" t="b">
        <v>0</v>
      </c>
      <c r="AM554" s="79">
        <v>0</v>
      </c>
      <c r="AN554" s="87" t="s">
        <v>2991</v>
      </c>
      <c r="AO554" s="79" t="s">
        <v>3038</v>
      </c>
      <c r="AP554" s="79" t="b">
        <v>0</v>
      </c>
      <c r="AQ554" s="87" t="s">
        <v>2959</v>
      </c>
      <c r="AR554" s="79" t="s">
        <v>178</v>
      </c>
      <c r="AS554" s="79">
        <v>0</v>
      </c>
      <c r="AT554" s="79">
        <v>0</v>
      </c>
      <c r="AU554" s="79"/>
      <c r="AV554" s="79"/>
      <c r="AW554" s="79"/>
      <c r="AX554" s="79"/>
      <c r="AY554" s="79"/>
      <c r="AZ554" s="79"/>
      <c r="BA554" s="79"/>
      <c r="BB554" s="79"/>
      <c r="BC554" s="78" t="str">
        <f>REPLACE(INDEX(GroupVertices[Group],MATCH(Edges[[#This Row],[Vertex 1]],GroupVertices[Vertex],0)),1,1,"")</f>
        <v>34</v>
      </c>
      <c r="BD554" s="78" t="str">
        <f>REPLACE(INDEX(GroupVertices[Group],MATCH(Edges[[#This Row],[Vertex 2]],GroupVertices[Vertex],0)),1,1,"")</f>
        <v>34</v>
      </c>
    </row>
    <row r="555" spans="1:56" ht="15">
      <c r="A555" s="64" t="s">
        <v>510</v>
      </c>
      <c r="B555" s="64" t="s">
        <v>509</v>
      </c>
      <c r="C555" s="65"/>
      <c r="D555" s="66"/>
      <c r="E555" s="67"/>
      <c r="F555" s="68"/>
      <c r="G555" s="65"/>
      <c r="H555" s="69"/>
      <c r="I555" s="70"/>
      <c r="J555" s="70"/>
      <c r="K555" s="34" t="s">
        <v>65</v>
      </c>
      <c r="L555" s="77">
        <v>555</v>
      </c>
      <c r="M555" s="77"/>
      <c r="N555" s="72"/>
      <c r="O555" s="79" t="s">
        <v>560</v>
      </c>
      <c r="P555" s="81">
        <v>43661.74055555555</v>
      </c>
      <c r="Q555" s="79" t="s">
        <v>992</v>
      </c>
      <c r="R555" s="79"/>
      <c r="S555" s="79"/>
      <c r="T555" s="79" t="s">
        <v>1048</v>
      </c>
      <c r="U555" s="79"/>
      <c r="V555" s="82" t="s">
        <v>1417</v>
      </c>
      <c r="W555" s="81">
        <v>43661.74055555555</v>
      </c>
      <c r="X555" s="85">
        <v>43661</v>
      </c>
      <c r="Y555" s="87" t="s">
        <v>1923</v>
      </c>
      <c r="Z555" s="82" t="s">
        <v>2440</v>
      </c>
      <c r="AA555" s="79"/>
      <c r="AB555" s="79"/>
      <c r="AC555" s="87" t="s">
        <v>2960</v>
      </c>
      <c r="AD555" s="87" t="s">
        <v>2959</v>
      </c>
      <c r="AE555" s="79" t="b">
        <v>0</v>
      </c>
      <c r="AF555" s="79">
        <v>2</v>
      </c>
      <c r="AG555" s="87" t="s">
        <v>3017</v>
      </c>
      <c r="AH555" s="79" t="b">
        <v>0</v>
      </c>
      <c r="AI555" s="79" t="s">
        <v>3019</v>
      </c>
      <c r="AJ555" s="79"/>
      <c r="AK555" s="87" t="s">
        <v>2991</v>
      </c>
      <c r="AL555" s="79" t="b">
        <v>0</v>
      </c>
      <c r="AM555" s="79">
        <v>0</v>
      </c>
      <c r="AN555" s="87" t="s">
        <v>2991</v>
      </c>
      <c r="AO555" s="79" t="s">
        <v>3036</v>
      </c>
      <c r="AP555" s="79" t="b">
        <v>0</v>
      </c>
      <c r="AQ555" s="87" t="s">
        <v>2959</v>
      </c>
      <c r="AR555" s="79" t="s">
        <v>178</v>
      </c>
      <c r="AS555" s="79">
        <v>0</v>
      </c>
      <c r="AT555" s="79">
        <v>0</v>
      </c>
      <c r="AU555" s="79"/>
      <c r="AV555" s="79"/>
      <c r="AW555" s="79"/>
      <c r="AX555" s="79"/>
      <c r="AY555" s="79"/>
      <c r="AZ555" s="79"/>
      <c r="BA555" s="79"/>
      <c r="BB555" s="79"/>
      <c r="BC555" s="78" t="str">
        <f>REPLACE(INDEX(GroupVertices[Group],MATCH(Edges[[#This Row],[Vertex 1]],GroupVertices[Vertex],0)),1,1,"")</f>
        <v>34</v>
      </c>
      <c r="BD555" s="78" t="str">
        <f>REPLACE(INDEX(GroupVertices[Group],MATCH(Edges[[#This Row],[Vertex 2]],GroupVertices[Vertex],0)),1,1,"")</f>
        <v>34</v>
      </c>
    </row>
    <row r="556" spans="1:56" ht="15">
      <c r="A556" s="64" t="s">
        <v>511</v>
      </c>
      <c r="B556" s="64" t="s">
        <v>511</v>
      </c>
      <c r="C556" s="65"/>
      <c r="D556" s="66"/>
      <c r="E556" s="67"/>
      <c r="F556" s="68"/>
      <c r="G556" s="65"/>
      <c r="H556" s="69"/>
      <c r="I556" s="70"/>
      <c r="J556" s="70"/>
      <c r="K556" s="34" t="s">
        <v>65</v>
      </c>
      <c r="L556" s="77">
        <v>556</v>
      </c>
      <c r="M556" s="77"/>
      <c r="N556" s="72"/>
      <c r="O556" s="79" t="s">
        <v>178</v>
      </c>
      <c r="P556" s="81">
        <v>43661.74699074074</v>
      </c>
      <c r="Q556" s="79" t="s">
        <v>993</v>
      </c>
      <c r="R556" s="79"/>
      <c r="S556" s="79"/>
      <c r="T556" s="79" t="s">
        <v>1048</v>
      </c>
      <c r="U556" s="79"/>
      <c r="V556" s="82" t="s">
        <v>1418</v>
      </c>
      <c r="W556" s="81">
        <v>43661.74699074074</v>
      </c>
      <c r="X556" s="85">
        <v>43661</v>
      </c>
      <c r="Y556" s="87" t="s">
        <v>1924</v>
      </c>
      <c r="Z556" s="82" t="s">
        <v>2441</v>
      </c>
      <c r="AA556" s="79"/>
      <c r="AB556" s="79"/>
      <c r="AC556" s="87" t="s">
        <v>2961</v>
      </c>
      <c r="AD556" s="79"/>
      <c r="AE556" s="79" t="b">
        <v>0</v>
      </c>
      <c r="AF556" s="79">
        <v>0</v>
      </c>
      <c r="AG556" s="87" t="s">
        <v>2991</v>
      </c>
      <c r="AH556" s="79" t="b">
        <v>0</v>
      </c>
      <c r="AI556" s="79" t="s">
        <v>3019</v>
      </c>
      <c r="AJ556" s="79"/>
      <c r="AK556" s="87" t="s">
        <v>2991</v>
      </c>
      <c r="AL556" s="79" t="b">
        <v>0</v>
      </c>
      <c r="AM556" s="79">
        <v>0</v>
      </c>
      <c r="AN556" s="87" t="s">
        <v>2991</v>
      </c>
      <c r="AO556" s="79" t="s">
        <v>3036</v>
      </c>
      <c r="AP556" s="79" t="b">
        <v>0</v>
      </c>
      <c r="AQ556" s="87" t="s">
        <v>2961</v>
      </c>
      <c r="AR556" s="79" t="s">
        <v>178</v>
      </c>
      <c r="AS556" s="79">
        <v>0</v>
      </c>
      <c r="AT556" s="79">
        <v>0</v>
      </c>
      <c r="AU556" s="79"/>
      <c r="AV556" s="79"/>
      <c r="AW556" s="79"/>
      <c r="AX556" s="79"/>
      <c r="AY556" s="79"/>
      <c r="AZ556" s="79"/>
      <c r="BA556" s="79"/>
      <c r="BB556" s="79"/>
      <c r="BC556" s="78" t="str">
        <f>REPLACE(INDEX(GroupVertices[Group],MATCH(Edges[[#This Row],[Vertex 1]],GroupVertices[Vertex],0)),1,1,"")</f>
        <v>183</v>
      </c>
      <c r="BD556" s="78" t="str">
        <f>REPLACE(INDEX(GroupVertices[Group],MATCH(Edges[[#This Row],[Vertex 2]],GroupVertices[Vertex],0)),1,1,"")</f>
        <v>183</v>
      </c>
    </row>
    <row r="557" spans="1:56" ht="15">
      <c r="A557" s="64" t="s">
        <v>512</v>
      </c>
      <c r="B557" s="64" t="s">
        <v>512</v>
      </c>
      <c r="C557" s="65"/>
      <c r="D557" s="66"/>
      <c r="E557" s="67"/>
      <c r="F557" s="68"/>
      <c r="G557" s="65"/>
      <c r="H557" s="69"/>
      <c r="I557" s="70"/>
      <c r="J557" s="70"/>
      <c r="K557" s="34" t="s">
        <v>65</v>
      </c>
      <c r="L557" s="77">
        <v>557</v>
      </c>
      <c r="M557" s="77"/>
      <c r="N557" s="72"/>
      <c r="O557" s="79" t="s">
        <v>178</v>
      </c>
      <c r="P557" s="81">
        <v>43661.75015046296</v>
      </c>
      <c r="Q557" s="79" t="s">
        <v>994</v>
      </c>
      <c r="R557" s="79"/>
      <c r="S557" s="79"/>
      <c r="T557" s="79" t="s">
        <v>1108</v>
      </c>
      <c r="U557" s="79"/>
      <c r="V557" s="82" t="s">
        <v>1419</v>
      </c>
      <c r="W557" s="81">
        <v>43661.75015046296</v>
      </c>
      <c r="X557" s="85">
        <v>43661</v>
      </c>
      <c r="Y557" s="87" t="s">
        <v>1925</v>
      </c>
      <c r="Z557" s="82" t="s">
        <v>2442</v>
      </c>
      <c r="AA557" s="79"/>
      <c r="AB557" s="79"/>
      <c r="AC557" s="87" t="s">
        <v>2962</v>
      </c>
      <c r="AD557" s="79"/>
      <c r="AE557" s="79" t="b">
        <v>0</v>
      </c>
      <c r="AF557" s="79">
        <v>0</v>
      </c>
      <c r="AG557" s="87" t="s">
        <v>2991</v>
      </c>
      <c r="AH557" s="79" t="b">
        <v>0</v>
      </c>
      <c r="AI557" s="79" t="s">
        <v>3019</v>
      </c>
      <c r="AJ557" s="79"/>
      <c r="AK557" s="87" t="s">
        <v>2991</v>
      </c>
      <c r="AL557" s="79" t="b">
        <v>0</v>
      </c>
      <c r="AM557" s="79">
        <v>0</v>
      </c>
      <c r="AN557" s="87" t="s">
        <v>2991</v>
      </c>
      <c r="AO557" s="79" t="s">
        <v>3036</v>
      </c>
      <c r="AP557" s="79" t="b">
        <v>0</v>
      </c>
      <c r="AQ557" s="87" t="s">
        <v>2962</v>
      </c>
      <c r="AR557" s="79" t="s">
        <v>178</v>
      </c>
      <c r="AS557" s="79">
        <v>0</v>
      </c>
      <c r="AT557" s="79">
        <v>0</v>
      </c>
      <c r="AU557" s="79"/>
      <c r="AV557" s="79"/>
      <c r="AW557" s="79"/>
      <c r="AX557" s="79"/>
      <c r="AY557" s="79"/>
      <c r="AZ557" s="79"/>
      <c r="BA557" s="79"/>
      <c r="BB557" s="79"/>
      <c r="BC557" s="78" t="str">
        <f>REPLACE(INDEX(GroupVertices[Group],MATCH(Edges[[#This Row],[Vertex 1]],GroupVertices[Vertex],0)),1,1,"")</f>
        <v>184</v>
      </c>
      <c r="BD557" s="78" t="str">
        <f>REPLACE(INDEX(GroupVertices[Group],MATCH(Edges[[#This Row],[Vertex 2]],GroupVertices[Vertex],0)),1,1,"")</f>
        <v>184</v>
      </c>
    </row>
    <row r="558" spans="1:56" ht="15">
      <c r="A558" s="64" t="s">
        <v>513</v>
      </c>
      <c r="B558" s="64" t="s">
        <v>513</v>
      </c>
      <c r="C558" s="65"/>
      <c r="D558" s="66"/>
      <c r="E558" s="67"/>
      <c r="F558" s="68"/>
      <c r="G558" s="65"/>
      <c r="H558" s="69"/>
      <c r="I558" s="70"/>
      <c r="J558" s="70"/>
      <c r="K558" s="34" t="s">
        <v>65</v>
      </c>
      <c r="L558" s="77">
        <v>558</v>
      </c>
      <c r="M558" s="77"/>
      <c r="N558" s="72"/>
      <c r="O558" s="79" t="s">
        <v>178</v>
      </c>
      <c r="P558" s="81">
        <v>43658.19420138889</v>
      </c>
      <c r="Q558" s="79" t="s">
        <v>995</v>
      </c>
      <c r="R558" s="79"/>
      <c r="S558" s="79"/>
      <c r="T558" s="79" t="s">
        <v>1048</v>
      </c>
      <c r="U558" s="79"/>
      <c r="V558" s="82" t="s">
        <v>1420</v>
      </c>
      <c r="W558" s="81">
        <v>43658.19420138889</v>
      </c>
      <c r="X558" s="85">
        <v>43658</v>
      </c>
      <c r="Y558" s="87" t="s">
        <v>1926</v>
      </c>
      <c r="Z558" s="82" t="s">
        <v>2443</v>
      </c>
      <c r="AA558" s="79"/>
      <c r="AB558" s="79"/>
      <c r="AC558" s="87" t="s">
        <v>2963</v>
      </c>
      <c r="AD558" s="79"/>
      <c r="AE558" s="79" t="b">
        <v>0</v>
      </c>
      <c r="AF558" s="79">
        <v>2</v>
      </c>
      <c r="AG558" s="87" t="s">
        <v>2991</v>
      </c>
      <c r="AH558" s="79" t="b">
        <v>0</v>
      </c>
      <c r="AI558" s="79" t="s">
        <v>3019</v>
      </c>
      <c r="AJ558" s="79"/>
      <c r="AK558" s="87" t="s">
        <v>2991</v>
      </c>
      <c r="AL558" s="79" t="b">
        <v>0</v>
      </c>
      <c r="AM558" s="79">
        <v>0</v>
      </c>
      <c r="AN558" s="87" t="s">
        <v>2991</v>
      </c>
      <c r="AO558" s="79" t="s">
        <v>3036</v>
      </c>
      <c r="AP558" s="79" t="b">
        <v>0</v>
      </c>
      <c r="AQ558" s="87" t="s">
        <v>2963</v>
      </c>
      <c r="AR558" s="79" t="s">
        <v>178</v>
      </c>
      <c r="AS558" s="79">
        <v>0</v>
      </c>
      <c r="AT558" s="79">
        <v>0</v>
      </c>
      <c r="AU558" s="79"/>
      <c r="AV558" s="79"/>
      <c r="AW558" s="79"/>
      <c r="AX558" s="79"/>
      <c r="AY558" s="79"/>
      <c r="AZ558" s="79"/>
      <c r="BA558" s="79"/>
      <c r="BB558" s="79"/>
      <c r="BC558" s="78" t="str">
        <f>REPLACE(INDEX(GroupVertices[Group],MATCH(Edges[[#This Row],[Vertex 1]],GroupVertices[Vertex],0)),1,1,"")</f>
        <v>11</v>
      </c>
      <c r="BD558" s="78" t="str">
        <f>REPLACE(INDEX(GroupVertices[Group],MATCH(Edges[[#This Row],[Vertex 2]],GroupVertices[Vertex],0)),1,1,"")</f>
        <v>11</v>
      </c>
    </row>
    <row r="559" spans="1:56" ht="15">
      <c r="A559" s="64" t="s">
        <v>513</v>
      </c>
      <c r="B559" s="64" t="s">
        <v>513</v>
      </c>
      <c r="C559" s="65"/>
      <c r="D559" s="66"/>
      <c r="E559" s="67"/>
      <c r="F559" s="68"/>
      <c r="G559" s="65"/>
      <c r="H559" s="69"/>
      <c r="I559" s="70"/>
      <c r="J559" s="70"/>
      <c r="K559" s="34" t="s">
        <v>65</v>
      </c>
      <c r="L559" s="77">
        <v>559</v>
      </c>
      <c r="M559" s="77"/>
      <c r="N559" s="72"/>
      <c r="O559" s="79" t="s">
        <v>178</v>
      </c>
      <c r="P559" s="81">
        <v>43659.90866898148</v>
      </c>
      <c r="Q559" s="79" t="s">
        <v>756</v>
      </c>
      <c r="R559" s="82" t="s">
        <v>1031</v>
      </c>
      <c r="S559" s="79" t="s">
        <v>1037</v>
      </c>
      <c r="T559" s="79" t="s">
        <v>1048</v>
      </c>
      <c r="U559" s="79"/>
      <c r="V559" s="82" t="s">
        <v>1420</v>
      </c>
      <c r="W559" s="81">
        <v>43659.90866898148</v>
      </c>
      <c r="X559" s="85">
        <v>43659</v>
      </c>
      <c r="Y559" s="87" t="s">
        <v>1927</v>
      </c>
      <c r="Z559" s="82" t="s">
        <v>2444</v>
      </c>
      <c r="AA559" s="79"/>
      <c r="AB559" s="79"/>
      <c r="AC559" s="87" t="s">
        <v>2964</v>
      </c>
      <c r="AD559" s="79"/>
      <c r="AE559" s="79" t="b">
        <v>0</v>
      </c>
      <c r="AF559" s="79">
        <v>5</v>
      </c>
      <c r="AG559" s="87" t="s">
        <v>2991</v>
      </c>
      <c r="AH559" s="79" t="b">
        <v>1</v>
      </c>
      <c r="AI559" s="79" t="s">
        <v>3019</v>
      </c>
      <c r="AJ559" s="79"/>
      <c r="AK559" s="87" t="s">
        <v>3034</v>
      </c>
      <c r="AL559" s="79" t="b">
        <v>0</v>
      </c>
      <c r="AM559" s="79">
        <v>1</v>
      </c>
      <c r="AN559" s="87" t="s">
        <v>2991</v>
      </c>
      <c r="AO559" s="79" t="s">
        <v>3036</v>
      </c>
      <c r="AP559" s="79" t="b">
        <v>0</v>
      </c>
      <c r="AQ559" s="87" t="s">
        <v>2964</v>
      </c>
      <c r="AR559" s="79" t="s">
        <v>178</v>
      </c>
      <c r="AS559" s="79">
        <v>0</v>
      </c>
      <c r="AT559" s="79">
        <v>0</v>
      </c>
      <c r="AU559" s="79"/>
      <c r="AV559" s="79"/>
      <c r="AW559" s="79"/>
      <c r="AX559" s="79"/>
      <c r="AY559" s="79"/>
      <c r="AZ559" s="79"/>
      <c r="BA559" s="79"/>
      <c r="BB559" s="79"/>
      <c r="BC559" s="78" t="str">
        <f>REPLACE(INDEX(GroupVertices[Group],MATCH(Edges[[#This Row],[Vertex 1]],GroupVertices[Vertex],0)),1,1,"")</f>
        <v>11</v>
      </c>
      <c r="BD559" s="78" t="str">
        <f>REPLACE(INDEX(GroupVertices[Group],MATCH(Edges[[#This Row],[Vertex 2]],GroupVertices[Vertex],0)),1,1,"")</f>
        <v>11</v>
      </c>
    </row>
    <row r="560" spans="1:56" ht="15">
      <c r="A560" s="64" t="s">
        <v>513</v>
      </c>
      <c r="B560" s="64" t="s">
        <v>513</v>
      </c>
      <c r="C560" s="65"/>
      <c r="D560" s="66"/>
      <c r="E560" s="67"/>
      <c r="F560" s="68"/>
      <c r="G560" s="65"/>
      <c r="H560" s="69"/>
      <c r="I560" s="70"/>
      <c r="J560" s="70"/>
      <c r="K560" s="34" t="s">
        <v>65</v>
      </c>
      <c r="L560" s="77">
        <v>560</v>
      </c>
      <c r="M560" s="77"/>
      <c r="N560" s="72"/>
      <c r="O560" s="79" t="s">
        <v>178</v>
      </c>
      <c r="P560" s="81">
        <v>43661.763344907406</v>
      </c>
      <c r="Q560" s="79" t="s">
        <v>996</v>
      </c>
      <c r="R560" s="79"/>
      <c r="S560" s="79"/>
      <c r="T560" s="79" t="s">
        <v>1048</v>
      </c>
      <c r="U560" s="79"/>
      <c r="V560" s="82" t="s">
        <v>1420</v>
      </c>
      <c r="W560" s="81">
        <v>43661.763344907406</v>
      </c>
      <c r="X560" s="85">
        <v>43661</v>
      </c>
      <c r="Y560" s="87" t="s">
        <v>1928</v>
      </c>
      <c r="Z560" s="82" t="s">
        <v>2445</v>
      </c>
      <c r="AA560" s="79"/>
      <c r="AB560" s="79"/>
      <c r="AC560" s="87" t="s">
        <v>2965</v>
      </c>
      <c r="AD560" s="79"/>
      <c r="AE560" s="79" t="b">
        <v>0</v>
      </c>
      <c r="AF560" s="79">
        <v>0</v>
      </c>
      <c r="AG560" s="87" t="s">
        <v>2991</v>
      </c>
      <c r="AH560" s="79" t="b">
        <v>0</v>
      </c>
      <c r="AI560" s="79" t="s">
        <v>3019</v>
      </c>
      <c r="AJ560" s="79"/>
      <c r="AK560" s="87" t="s">
        <v>2991</v>
      </c>
      <c r="AL560" s="79" t="b">
        <v>0</v>
      </c>
      <c r="AM560" s="79">
        <v>0</v>
      </c>
      <c r="AN560" s="87" t="s">
        <v>2991</v>
      </c>
      <c r="AO560" s="79" t="s">
        <v>3036</v>
      </c>
      <c r="AP560" s="79" t="b">
        <v>0</v>
      </c>
      <c r="AQ560" s="87" t="s">
        <v>2965</v>
      </c>
      <c r="AR560" s="79" t="s">
        <v>178</v>
      </c>
      <c r="AS560" s="79">
        <v>0</v>
      </c>
      <c r="AT560" s="79">
        <v>0</v>
      </c>
      <c r="AU560" s="79"/>
      <c r="AV560" s="79"/>
      <c r="AW560" s="79"/>
      <c r="AX560" s="79"/>
      <c r="AY560" s="79"/>
      <c r="AZ560" s="79"/>
      <c r="BA560" s="79"/>
      <c r="BB560" s="79"/>
      <c r="BC560" s="78" t="str">
        <f>REPLACE(INDEX(GroupVertices[Group],MATCH(Edges[[#This Row],[Vertex 1]],GroupVertices[Vertex],0)),1,1,"")</f>
        <v>11</v>
      </c>
      <c r="BD560" s="78" t="str">
        <f>REPLACE(INDEX(GroupVertices[Group],MATCH(Edges[[#This Row],[Vertex 2]],GroupVertices[Vertex],0)),1,1,"")</f>
        <v>11</v>
      </c>
    </row>
    <row r="561" spans="1:56" ht="15">
      <c r="A561" s="64" t="s">
        <v>514</v>
      </c>
      <c r="B561" s="64" t="s">
        <v>519</v>
      </c>
      <c r="C561" s="65"/>
      <c r="D561" s="66"/>
      <c r="E561" s="67"/>
      <c r="F561" s="68"/>
      <c r="G561" s="65"/>
      <c r="H561" s="69"/>
      <c r="I561" s="70"/>
      <c r="J561" s="70"/>
      <c r="K561" s="34" t="s">
        <v>65</v>
      </c>
      <c r="L561" s="77">
        <v>561</v>
      </c>
      <c r="M561" s="77"/>
      <c r="N561" s="72"/>
      <c r="O561" s="79" t="s">
        <v>562</v>
      </c>
      <c r="P561" s="81">
        <v>43660.037511574075</v>
      </c>
      <c r="Q561" s="79" t="s">
        <v>665</v>
      </c>
      <c r="R561" s="82" t="s">
        <v>1011</v>
      </c>
      <c r="S561" s="79" t="s">
        <v>1038</v>
      </c>
      <c r="T561" s="79" t="s">
        <v>1048</v>
      </c>
      <c r="U561" s="82" t="s">
        <v>1125</v>
      </c>
      <c r="V561" s="82" t="s">
        <v>1125</v>
      </c>
      <c r="W561" s="81">
        <v>43660.037511574075</v>
      </c>
      <c r="X561" s="85">
        <v>43660</v>
      </c>
      <c r="Y561" s="87" t="s">
        <v>1929</v>
      </c>
      <c r="Z561" s="82" t="s">
        <v>2446</v>
      </c>
      <c r="AA561" s="79"/>
      <c r="AB561" s="79"/>
      <c r="AC561" s="87" t="s">
        <v>2966</v>
      </c>
      <c r="AD561" s="79"/>
      <c r="AE561" s="79" t="b">
        <v>0</v>
      </c>
      <c r="AF561" s="79">
        <v>0</v>
      </c>
      <c r="AG561" s="87" t="s">
        <v>2991</v>
      </c>
      <c r="AH561" s="79" t="b">
        <v>0</v>
      </c>
      <c r="AI561" s="79" t="s">
        <v>3019</v>
      </c>
      <c r="AJ561" s="79"/>
      <c r="AK561" s="87" t="s">
        <v>2991</v>
      </c>
      <c r="AL561" s="79" t="b">
        <v>0</v>
      </c>
      <c r="AM561" s="79">
        <v>8</v>
      </c>
      <c r="AN561" s="87" t="s">
        <v>2974</v>
      </c>
      <c r="AO561" s="79" t="s">
        <v>3036</v>
      </c>
      <c r="AP561" s="79" t="b">
        <v>0</v>
      </c>
      <c r="AQ561" s="87" t="s">
        <v>2974</v>
      </c>
      <c r="AR561" s="79" t="s">
        <v>178</v>
      </c>
      <c r="AS561" s="79">
        <v>0</v>
      </c>
      <c r="AT561" s="79">
        <v>0</v>
      </c>
      <c r="AU561" s="79"/>
      <c r="AV561" s="79"/>
      <c r="AW561" s="79"/>
      <c r="AX561" s="79"/>
      <c r="AY561" s="79"/>
      <c r="AZ561" s="79"/>
      <c r="BA561" s="79"/>
      <c r="BB561" s="79"/>
      <c r="BC561" s="78" t="str">
        <f>REPLACE(INDEX(GroupVertices[Group],MATCH(Edges[[#This Row],[Vertex 1]],GroupVertices[Vertex],0)),1,1,"")</f>
        <v>2</v>
      </c>
      <c r="BD561" s="78" t="str">
        <f>REPLACE(INDEX(GroupVertices[Group],MATCH(Edges[[#This Row],[Vertex 2]],GroupVertices[Vertex],0)),1,1,"")</f>
        <v>2</v>
      </c>
    </row>
    <row r="562" spans="1:56" ht="15">
      <c r="A562" s="64" t="s">
        <v>514</v>
      </c>
      <c r="B562" s="64" t="s">
        <v>514</v>
      </c>
      <c r="C562" s="65"/>
      <c r="D562" s="66"/>
      <c r="E562" s="67"/>
      <c r="F562" s="68"/>
      <c r="G562" s="65"/>
      <c r="H562" s="69"/>
      <c r="I562" s="70"/>
      <c r="J562" s="70"/>
      <c r="K562" s="34" t="s">
        <v>65</v>
      </c>
      <c r="L562" s="77">
        <v>562</v>
      </c>
      <c r="M562" s="77"/>
      <c r="N562" s="72"/>
      <c r="O562" s="79" t="s">
        <v>178</v>
      </c>
      <c r="P562" s="81">
        <v>43661.79534722222</v>
      </c>
      <c r="Q562" s="79" t="s">
        <v>997</v>
      </c>
      <c r="R562" s="79"/>
      <c r="S562" s="79"/>
      <c r="T562" s="79" t="s">
        <v>1109</v>
      </c>
      <c r="U562" s="82" t="s">
        <v>1167</v>
      </c>
      <c r="V562" s="82" t="s">
        <v>1167</v>
      </c>
      <c r="W562" s="81">
        <v>43661.79534722222</v>
      </c>
      <c r="X562" s="85">
        <v>43661</v>
      </c>
      <c r="Y562" s="87" t="s">
        <v>1930</v>
      </c>
      <c r="Z562" s="82" t="s">
        <v>2447</v>
      </c>
      <c r="AA562" s="79"/>
      <c r="AB562" s="79"/>
      <c r="AC562" s="87" t="s">
        <v>2967</v>
      </c>
      <c r="AD562" s="79"/>
      <c r="AE562" s="79" t="b">
        <v>0</v>
      </c>
      <c r="AF562" s="79">
        <v>1</v>
      </c>
      <c r="AG562" s="87" t="s">
        <v>2991</v>
      </c>
      <c r="AH562" s="79" t="b">
        <v>0</v>
      </c>
      <c r="AI562" s="79" t="s">
        <v>3019</v>
      </c>
      <c r="AJ562" s="79"/>
      <c r="AK562" s="87" t="s">
        <v>2991</v>
      </c>
      <c r="AL562" s="79" t="b">
        <v>0</v>
      </c>
      <c r="AM562" s="79">
        <v>0</v>
      </c>
      <c r="AN562" s="87" t="s">
        <v>2991</v>
      </c>
      <c r="AO562" s="79" t="s">
        <v>3047</v>
      </c>
      <c r="AP562" s="79" t="b">
        <v>0</v>
      </c>
      <c r="AQ562" s="87" t="s">
        <v>2967</v>
      </c>
      <c r="AR562" s="79" t="s">
        <v>178</v>
      </c>
      <c r="AS562" s="79">
        <v>0</v>
      </c>
      <c r="AT562" s="79">
        <v>0</v>
      </c>
      <c r="AU562" s="79"/>
      <c r="AV562" s="79"/>
      <c r="AW562" s="79"/>
      <c r="AX562" s="79"/>
      <c r="AY562" s="79"/>
      <c r="AZ562" s="79"/>
      <c r="BA562" s="79"/>
      <c r="BB562" s="79"/>
      <c r="BC562" s="78" t="str">
        <f>REPLACE(INDEX(GroupVertices[Group],MATCH(Edges[[#This Row],[Vertex 1]],GroupVertices[Vertex],0)),1,1,"")</f>
        <v>2</v>
      </c>
      <c r="BD562" s="78" t="str">
        <f>REPLACE(INDEX(GroupVertices[Group],MATCH(Edges[[#This Row],[Vertex 2]],GroupVertices[Vertex],0)),1,1,"")</f>
        <v>2</v>
      </c>
    </row>
    <row r="563" spans="1:56" ht="15">
      <c r="A563" s="64" t="s">
        <v>515</v>
      </c>
      <c r="B563" s="64" t="s">
        <v>515</v>
      </c>
      <c r="C563" s="65"/>
      <c r="D563" s="66"/>
      <c r="E563" s="67"/>
      <c r="F563" s="68"/>
      <c r="G563" s="65"/>
      <c r="H563" s="69"/>
      <c r="I563" s="70"/>
      <c r="J563" s="70"/>
      <c r="K563" s="34" t="s">
        <v>65</v>
      </c>
      <c r="L563" s="77">
        <v>563</v>
      </c>
      <c r="M563" s="77"/>
      <c r="N563" s="72"/>
      <c r="O563" s="79" t="s">
        <v>178</v>
      </c>
      <c r="P563" s="81">
        <v>43661.79744212963</v>
      </c>
      <c r="Q563" s="79" t="s">
        <v>998</v>
      </c>
      <c r="R563" s="79"/>
      <c r="S563" s="79"/>
      <c r="T563" s="79" t="s">
        <v>1048</v>
      </c>
      <c r="U563" s="79"/>
      <c r="V563" s="82" t="s">
        <v>1421</v>
      </c>
      <c r="W563" s="81">
        <v>43661.79744212963</v>
      </c>
      <c r="X563" s="85">
        <v>43661</v>
      </c>
      <c r="Y563" s="87" t="s">
        <v>1931</v>
      </c>
      <c r="Z563" s="82" t="s">
        <v>2448</v>
      </c>
      <c r="AA563" s="79"/>
      <c r="AB563" s="79"/>
      <c r="AC563" s="87" t="s">
        <v>2968</v>
      </c>
      <c r="AD563" s="79"/>
      <c r="AE563" s="79" t="b">
        <v>0</v>
      </c>
      <c r="AF563" s="79">
        <v>0</v>
      </c>
      <c r="AG563" s="87" t="s">
        <v>2991</v>
      </c>
      <c r="AH563" s="79" t="b">
        <v>0</v>
      </c>
      <c r="AI563" s="79" t="s">
        <v>3019</v>
      </c>
      <c r="AJ563" s="79"/>
      <c r="AK563" s="87" t="s">
        <v>2991</v>
      </c>
      <c r="AL563" s="79" t="b">
        <v>0</v>
      </c>
      <c r="AM563" s="79">
        <v>0</v>
      </c>
      <c r="AN563" s="87" t="s">
        <v>2991</v>
      </c>
      <c r="AO563" s="79" t="s">
        <v>3036</v>
      </c>
      <c r="AP563" s="79" t="b">
        <v>0</v>
      </c>
      <c r="AQ563" s="87" t="s">
        <v>2968</v>
      </c>
      <c r="AR563" s="79" t="s">
        <v>178</v>
      </c>
      <c r="AS563" s="79">
        <v>0</v>
      </c>
      <c r="AT563" s="79">
        <v>0</v>
      </c>
      <c r="AU563" s="79"/>
      <c r="AV563" s="79"/>
      <c r="AW563" s="79"/>
      <c r="AX563" s="79"/>
      <c r="AY563" s="79"/>
      <c r="AZ563" s="79"/>
      <c r="BA563" s="79"/>
      <c r="BB563" s="79"/>
      <c r="BC563" s="78" t="str">
        <f>REPLACE(INDEX(GroupVertices[Group],MATCH(Edges[[#This Row],[Vertex 1]],GroupVertices[Vertex],0)),1,1,"")</f>
        <v>185</v>
      </c>
      <c r="BD563" s="78" t="str">
        <f>REPLACE(INDEX(GroupVertices[Group],MATCH(Edges[[#This Row],[Vertex 2]],GroupVertices[Vertex],0)),1,1,"")</f>
        <v>185</v>
      </c>
    </row>
    <row r="564" spans="1:56" ht="15">
      <c r="A564" s="64" t="s">
        <v>516</v>
      </c>
      <c r="B564" s="64" t="s">
        <v>516</v>
      </c>
      <c r="C564" s="65"/>
      <c r="D564" s="66"/>
      <c r="E564" s="67"/>
      <c r="F564" s="68"/>
      <c r="G564" s="65"/>
      <c r="H564" s="69"/>
      <c r="I564" s="70"/>
      <c r="J564" s="70"/>
      <c r="K564" s="34" t="s">
        <v>65</v>
      </c>
      <c r="L564" s="77">
        <v>564</v>
      </c>
      <c r="M564" s="77"/>
      <c r="N564" s="72"/>
      <c r="O564" s="79" t="s">
        <v>178</v>
      </c>
      <c r="P564" s="81">
        <v>43661.80946759259</v>
      </c>
      <c r="Q564" s="79" t="s">
        <v>999</v>
      </c>
      <c r="R564" s="79"/>
      <c r="S564" s="79"/>
      <c r="T564" s="79" t="s">
        <v>1110</v>
      </c>
      <c r="U564" s="79"/>
      <c r="V564" s="82" t="s">
        <v>1261</v>
      </c>
      <c r="W564" s="81">
        <v>43661.80946759259</v>
      </c>
      <c r="X564" s="85">
        <v>43661</v>
      </c>
      <c r="Y564" s="87" t="s">
        <v>1932</v>
      </c>
      <c r="Z564" s="82" t="s">
        <v>2449</v>
      </c>
      <c r="AA564" s="79"/>
      <c r="AB564" s="79"/>
      <c r="AC564" s="87" t="s">
        <v>2969</v>
      </c>
      <c r="AD564" s="87" t="s">
        <v>2990</v>
      </c>
      <c r="AE564" s="79" t="b">
        <v>0</v>
      </c>
      <c r="AF564" s="79">
        <v>0</v>
      </c>
      <c r="AG564" s="87" t="s">
        <v>3018</v>
      </c>
      <c r="AH564" s="79" t="b">
        <v>0</v>
      </c>
      <c r="AI564" s="79" t="s">
        <v>3019</v>
      </c>
      <c r="AJ564" s="79"/>
      <c r="AK564" s="87" t="s">
        <v>2991</v>
      </c>
      <c r="AL564" s="79" t="b">
        <v>0</v>
      </c>
      <c r="AM564" s="79">
        <v>0</v>
      </c>
      <c r="AN564" s="87" t="s">
        <v>2991</v>
      </c>
      <c r="AO564" s="79" t="s">
        <v>3036</v>
      </c>
      <c r="AP564" s="79" t="b">
        <v>0</v>
      </c>
      <c r="AQ564" s="87" t="s">
        <v>2990</v>
      </c>
      <c r="AR564" s="79" t="s">
        <v>178</v>
      </c>
      <c r="AS564" s="79">
        <v>0</v>
      </c>
      <c r="AT564" s="79">
        <v>0</v>
      </c>
      <c r="AU564" s="79"/>
      <c r="AV564" s="79"/>
      <c r="AW564" s="79"/>
      <c r="AX564" s="79"/>
      <c r="AY564" s="79"/>
      <c r="AZ564" s="79"/>
      <c r="BA564" s="79"/>
      <c r="BB564" s="79"/>
      <c r="BC564" s="78" t="str">
        <f>REPLACE(INDEX(GroupVertices[Group],MATCH(Edges[[#This Row],[Vertex 1]],GroupVertices[Vertex],0)),1,1,"")</f>
        <v>186</v>
      </c>
      <c r="BD564" s="78" t="str">
        <f>REPLACE(INDEX(GroupVertices[Group],MATCH(Edges[[#This Row],[Vertex 2]],GroupVertices[Vertex],0)),1,1,"")</f>
        <v>186</v>
      </c>
    </row>
    <row r="565" spans="1:56" ht="15">
      <c r="A565" s="64" t="s">
        <v>517</v>
      </c>
      <c r="B565" s="64" t="s">
        <v>519</v>
      </c>
      <c r="C565" s="65"/>
      <c r="D565" s="66"/>
      <c r="E565" s="67"/>
      <c r="F565" s="68"/>
      <c r="G565" s="65"/>
      <c r="H565" s="69"/>
      <c r="I565" s="70"/>
      <c r="J565" s="70"/>
      <c r="K565" s="34" t="s">
        <v>65</v>
      </c>
      <c r="L565" s="77">
        <v>565</v>
      </c>
      <c r="M565" s="77"/>
      <c r="N565" s="72"/>
      <c r="O565" s="79" t="s">
        <v>562</v>
      </c>
      <c r="P565" s="81">
        <v>43661.81148148148</v>
      </c>
      <c r="Q565" s="79" t="s">
        <v>986</v>
      </c>
      <c r="R565" s="82" t="s">
        <v>1011</v>
      </c>
      <c r="S565" s="79" t="s">
        <v>1038</v>
      </c>
      <c r="T565" s="79" t="s">
        <v>1048</v>
      </c>
      <c r="U565" s="82" t="s">
        <v>1166</v>
      </c>
      <c r="V565" s="82" t="s">
        <v>1166</v>
      </c>
      <c r="W565" s="81">
        <v>43661.81148148148</v>
      </c>
      <c r="X565" s="85">
        <v>43661</v>
      </c>
      <c r="Y565" s="87" t="s">
        <v>1933</v>
      </c>
      <c r="Z565" s="82" t="s">
        <v>2450</v>
      </c>
      <c r="AA565" s="79"/>
      <c r="AB565" s="79"/>
      <c r="AC565" s="87" t="s">
        <v>2970</v>
      </c>
      <c r="AD565" s="79"/>
      <c r="AE565" s="79" t="b">
        <v>0</v>
      </c>
      <c r="AF565" s="79">
        <v>0</v>
      </c>
      <c r="AG565" s="87" t="s">
        <v>2991</v>
      </c>
      <c r="AH565" s="79" t="b">
        <v>0</v>
      </c>
      <c r="AI565" s="79" t="s">
        <v>3019</v>
      </c>
      <c r="AJ565" s="79"/>
      <c r="AK565" s="87" t="s">
        <v>2991</v>
      </c>
      <c r="AL565" s="79" t="b">
        <v>0</v>
      </c>
      <c r="AM565" s="79">
        <v>3</v>
      </c>
      <c r="AN565" s="87" t="s">
        <v>2975</v>
      </c>
      <c r="AO565" s="79" t="s">
        <v>3036</v>
      </c>
      <c r="AP565" s="79" t="b">
        <v>0</v>
      </c>
      <c r="AQ565" s="87" t="s">
        <v>2975</v>
      </c>
      <c r="AR565" s="79" t="s">
        <v>178</v>
      </c>
      <c r="AS565" s="79">
        <v>0</v>
      </c>
      <c r="AT565" s="79">
        <v>0</v>
      </c>
      <c r="AU565" s="79"/>
      <c r="AV565" s="79"/>
      <c r="AW565" s="79"/>
      <c r="AX565" s="79"/>
      <c r="AY565" s="79"/>
      <c r="AZ565" s="79"/>
      <c r="BA565" s="79"/>
      <c r="BB565" s="79"/>
      <c r="BC565" s="78" t="str">
        <f>REPLACE(INDEX(GroupVertices[Group],MATCH(Edges[[#This Row],[Vertex 1]],GroupVertices[Vertex],0)),1,1,"")</f>
        <v>2</v>
      </c>
      <c r="BD565" s="78" t="str">
        <f>REPLACE(INDEX(GroupVertices[Group],MATCH(Edges[[#This Row],[Vertex 2]],GroupVertices[Vertex],0)),1,1,"")</f>
        <v>2</v>
      </c>
    </row>
    <row r="566" spans="1:56" ht="15">
      <c r="A566" s="64" t="s">
        <v>518</v>
      </c>
      <c r="B566" s="64" t="s">
        <v>519</v>
      </c>
      <c r="C566" s="65"/>
      <c r="D566" s="66"/>
      <c r="E566" s="67"/>
      <c r="F566" s="68"/>
      <c r="G566" s="65"/>
      <c r="H566" s="69"/>
      <c r="I566" s="70"/>
      <c r="J566" s="70"/>
      <c r="K566" s="34" t="s">
        <v>65</v>
      </c>
      <c r="L566" s="77">
        <v>566</v>
      </c>
      <c r="M566" s="77"/>
      <c r="N566" s="72"/>
      <c r="O566" s="79" t="s">
        <v>561</v>
      </c>
      <c r="P566" s="81">
        <v>43661.81736111111</v>
      </c>
      <c r="Q566" s="79" t="s">
        <v>1000</v>
      </c>
      <c r="R566" s="79"/>
      <c r="S566" s="79"/>
      <c r="T566" s="79" t="s">
        <v>1048</v>
      </c>
      <c r="U566" s="82" t="s">
        <v>1168</v>
      </c>
      <c r="V566" s="82" t="s">
        <v>1168</v>
      </c>
      <c r="W566" s="81">
        <v>43661.81736111111</v>
      </c>
      <c r="X566" s="85">
        <v>43661</v>
      </c>
      <c r="Y566" s="87" t="s">
        <v>1934</v>
      </c>
      <c r="Z566" s="82" t="s">
        <v>2451</v>
      </c>
      <c r="AA566" s="79"/>
      <c r="AB566" s="79"/>
      <c r="AC566" s="87" t="s">
        <v>2971</v>
      </c>
      <c r="AD566" s="79"/>
      <c r="AE566" s="79" t="b">
        <v>0</v>
      </c>
      <c r="AF566" s="79">
        <v>0</v>
      </c>
      <c r="AG566" s="87" t="s">
        <v>2991</v>
      </c>
      <c r="AH566" s="79" t="b">
        <v>0</v>
      </c>
      <c r="AI566" s="79" t="s">
        <v>3019</v>
      </c>
      <c r="AJ566" s="79"/>
      <c r="AK566" s="87" t="s">
        <v>2991</v>
      </c>
      <c r="AL566" s="79" t="b">
        <v>0</v>
      </c>
      <c r="AM566" s="79">
        <v>0</v>
      </c>
      <c r="AN566" s="87" t="s">
        <v>2991</v>
      </c>
      <c r="AO566" s="79" t="s">
        <v>3037</v>
      </c>
      <c r="AP566" s="79" t="b">
        <v>0</v>
      </c>
      <c r="AQ566" s="87" t="s">
        <v>2971</v>
      </c>
      <c r="AR566" s="79" t="s">
        <v>178</v>
      </c>
      <c r="AS566" s="79">
        <v>0</v>
      </c>
      <c r="AT566" s="79">
        <v>0</v>
      </c>
      <c r="AU566" s="79"/>
      <c r="AV566" s="79"/>
      <c r="AW566" s="79"/>
      <c r="AX566" s="79"/>
      <c r="AY566" s="79"/>
      <c r="AZ566" s="79"/>
      <c r="BA566" s="79"/>
      <c r="BB566" s="79"/>
      <c r="BC566" s="78" t="str">
        <f>REPLACE(INDEX(GroupVertices[Group],MATCH(Edges[[#This Row],[Vertex 1]],GroupVertices[Vertex],0)),1,1,"")</f>
        <v>2</v>
      </c>
      <c r="BD566" s="78" t="str">
        <f>REPLACE(INDEX(GroupVertices[Group],MATCH(Edges[[#This Row],[Vertex 2]],GroupVertices[Vertex],0)),1,1,"")</f>
        <v>2</v>
      </c>
    </row>
    <row r="567" spans="1:56" ht="15">
      <c r="A567" s="64" t="s">
        <v>519</v>
      </c>
      <c r="B567" s="64" t="s">
        <v>519</v>
      </c>
      <c r="C567" s="65"/>
      <c r="D567" s="66"/>
      <c r="E567" s="67"/>
      <c r="F567" s="68"/>
      <c r="G567" s="65"/>
      <c r="H567" s="69"/>
      <c r="I567" s="70"/>
      <c r="J567" s="70"/>
      <c r="K567" s="34" t="s">
        <v>65</v>
      </c>
      <c r="L567" s="77">
        <v>567</v>
      </c>
      <c r="M567" s="77"/>
      <c r="N567" s="72"/>
      <c r="O567" s="79" t="s">
        <v>178</v>
      </c>
      <c r="P567" s="81">
        <v>43644.083333333336</v>
      </c>
      <c r="Q567" s="79" t="s">
        <v>662</v>
      </c>
      <c r="R567" s="79"/>
      <c r="S567" s="79"/>
      <c r="T567" s="79" t="s">
        <v>1048</v>
      </c>
      <c r="U567" s="82" t="s">
        <v>1169</v>
      </c>
      <c r="V567" s="82" t="s">
        <v>1169</v>
      </c>
      <c r="W567" s="81">
        <v>43644.083333333336</v>
      </c>
      <c r="X567" s="85">
        <v>43644</v>
      </c>
      <c r="Y567" s="87" t="s">
        <v>1935</v>
      </c>
      <c r="Z567" s="82" t="s">
        <v>2452</v>
      </c>
      <c r="AA567" s="79"/>
      <c r="AB567" s="79"/>
      <c r="AC567" s="87" t="s">
        <v>2972</v>
      </c>
      <c r="AD567" s="79"/>
      <c r="AE567" s="79" t="b">
        <v>0</v>
      </c>
      <c r="AF567" s="79">
        <v>169</v>
      </c>
      <c r="AG567" s="87" t="s">
        <v>2991</v>
      </c>
      <c r="AH567" s="79" t="b">
        <v>0</v>
      </c>
      <c r="AI567" s="79" t="s">
        <v>3019</v>
      </c>
      <c r="AJ567" s="79"/>
      <c r="AK567" s="87" t="s">
        <v>2991</v>
      </c>
      <c r="AL567" s="79" t="b">
        <v>0</v>
      </c>
      <c r="AM567" s="79">
        <v>32</v>
      </c>
      <c r="AN567" s="87" t="s">
        <v>2991</v>
      </c>
      <c r="AO567" s="79" t="s">
        <v>3040</v>
      </c>
      <c r="AP567" s="79" t="b">
        <v>0</v>
      </c>
      <c r="AQ567" s="87" t="s">
        <v>2972</v>
      </c>
      <c r="AR567" s="79" t="s">
        <v>562</v>
      </c>
      <c r="AS567" s="79">
        <v>0</v>
      </c>
      <c r="AT567" s="79">
        <v>0</v>
      </c>
      <c r="AU567" s="79"/>
      <c r="AV567" s="79"/>
      <c r="AW567" s="79"/>
      <c r="AX567" s="79"/>
      <c r="AY567" s="79"/>
      <c r="AZ567" s="79"/>
      <c r="BA567" s="79"/>
      <c r="BB567" s="79"/>
      <c r="BC567" s="78" t="str">
        <f>REPLACE(INDEX(GroupVertices[Group],MATCH(Edges[[#This Row],[Vertex 1]],GroupVertices[Vertex],0)),1,1,"")</f>
        <v>2</v>
      </c>
      <c r="BD567" s="78" t="str">
        <f>REPLACE(INDEX(GroupVertices[Group],MATCH(Edges[[#This Row],[Vertex 2]],GroupVertices[Vertex],0)),1,1,"")</f>
        <v>2</v>
      </c>
    </row>
    <row r="568" spans="1:56" ht="15">
      <c r="A568" s="64" t="s">
        <v>519</v>
      </c>
      <c r="B568" s="64" t="s">
        <v>519</v>
      </c>
      <c r="C568" s="65"/>
      <c r="D568" s="66"/>
      <c r="E568" s="67"/>
      <c r="F568" s="68"/>
      <c r="G568" s="65"/>
      <c r="H568" s="69"/>
      <c r="I568" s="70"/>
      <c r="J568" s="70"/>
      <c r="K568" s="34" t="s">
        <v>65</v>
      </c>
      <c r="L568" s="77">
        <v>568</v>
      </c>
      <c r="M568" s="77"/>
      <c r="N568" s="72"/>
      <c r="O568" s="79" t="s">
        <v>178</v>
      </c>
      <c r="P568" s="81">
        <v>43579.79189814815</v>
      </c>
      <c r="Q568" s="79" t="s">
        <v>825</v>
      </c>
      <c r="R568" s="79"/>
      <c r="S568" s="79"/>
      <c r="T568" s="79" t="s">
        <v>1048</v>
      </c>
      <c r="U568" s="82" t="s">
        <v>1150</v>
      </c>
      <c r="V568" s="82" t="s">
        <v>1150</v>
      </c>
      <c r="W568" s="81">
        <v>43579.79189814815</v>
      </c>
      <c r="X568" s="85">
        <v>43579</v>
      </c>
      <c r="Y568" s="87" t="s">
        <v>1936</v>
      </c>
      <c r="Z568" s="82" t="s">
        <v>2453</v>
      </c>
      <c r="AA568" s="79"/>
      <c r="AB568" s="79"/>
      <c r="AC568" s="87" t="s">
        <v>2973</v>
      </c>
      <c r="AD568" s="79"/>
      <c r="AE568" s="79" t="b">
        <v>0</v>
      </c>
      <c r="AF568" s="79">
        <v>240</v>
      </c>
      <c r="AG568" s="87" t="s">
        <v>2991</v>
      </c>
      <c r="AH568" s="79" t="b">
        <v>0</v>
      </c>
      <c r="AI568" s="79" t="s">
        <v>3019</v>
      </c>
      <c r="AJ568" s="79"/>
      <c r="AK568" s="87" t="s">
        <v>2991</v>
      </c>
      <c r="AL568" s="79" t="b">
        <v>0</v>
      </c>
      <c r="AM568" s="79">
        <v>91</v>
      </c>
      <c r="AN568" s="87" t="s">
        <v>2991</v>
      </c>
      <c r="AO568" s="79" t="s">
        <v>3047</v>
      </c>
      <c r="AP568" s="79" t="b">
        <v>0</v>
      </c>
      <c r="AQ568" s="87" t="s">
        <v>2973</v>
      </c>
      <c r="AR568" s="79" t="s">
        <v>562</v>
      </c>
      <c r="AS568" s="79">
        <v>0</v>
      </c>
      <c r="AT568" s="79">
        <v>0</v>
      </c>
      <c r="AU568" s="79"/>
      <c r="AV568" s="79"/>
      <c r="AW568" s="79"/>
      <c r="AX568" s="79"/>
      <c r="AY568" s="79"/>
      <c r="AZ568" s="79"/>
      <c r="BA568" s="79"/>
      <c r="BB568" s="79"/>
      <c r="BC568" s="78" t="str">
        <f>REPLACE(INDEX(GroupVertices[Group],MATCH(Edges[[#This Row],[Vertex 1]],GroupVertices[Vertex],0)),1,1,"")</f>
        <v>2</v>
      </c>
      <c r="BD568" s="78" t="str">
        <f>REPLACE(INDEX(GroupVertices[Group],MATCH(Edges[[#This Row],[Vertex 2]],GroupVertices[Vertex],0)),1,1,"")</f>
        <v>2</v>
      </c>
    </row>
    <row r="569" spans="1:56" ht="15">
      <c r="A569" s="64" t="s">
        <v>519</v>
      </c>
      <c r="B569" s="64" t="s">
        <v>519</v>
      </c>
      <c r="C569" s="65"/>
      <c r="D569" s="66"/>
      <c r="E569" s="67"/>
      <c r="F569" s="68"/>
      <c r="G569" s="65"/>
      <c r="H569" s="69"/>
      <c r="I569" s="70"/>
      <c r="J569" s="70"/>
      <c r="K569" s="34" t="s">
        <v>65</v>
      </c>
      <c r="L569" s="77">
        <v>569</v>
      </c>
      <c r="M569" s="77"/>
      <c r="N569" s="72"/>
      <c r="O569" s="79" t="s">
        <v>178</v>
      </c>
      <c r="P569" s="81">
        <v>43659.708333333336</v>
      </c>
      <c r="Q569" s="79" t="s">
        <v>665</v>
      </c>
      <c r="R569" s="82" t="s">
        <v>1011</v>
      </c>
      <c r="S569" s="79" t="s">
        <v>1038</v>
      </c>
      <c r="T569" s="79" t="s">
        <v>1048</v>
      </c>
      <c r="U569" s="82" t="s">
        <v>1125</v>
      </c>
      <c r="V569" s="82" t="s">
        <v>1125</v>
      </c>
      <c r="W569" s="81">
        <v>43659.708333333336</v>
      </c>
      <c r="X569" s="85">
        <v>43659</v>
      </c>
      <c r="Y569" s="87" t="s">
        <v>1937</v>
      </c>
      <c r="Z569" s="82" t="s">
        <v>2454</v>
      </c>
      <c r="AA569" s="79"/>
      <c r="AB569" s="79"/>
      <c r="AC569" s="87" t="s">
        <v>2974</v>
      </c>
      <c r="AD569" s="79"/>
      <c r="AE569" s="79" t="b">
        <v>0</v>
      </c>
      <c r="AF569" s="79">
        <v>78</v>
      </c>
      <c r="AG569" s="87" t="s">
        <v>2991</v>
      </c>
      <c r="AH569" s="79" t="b">
        <v>0</v>
      </c>
      <c r="AI569" s="79" t="s">
        <v>3019</v>
      </c>
      <c r="AJ569" s="79"/>
      <c r="AK569" s="87" t="s">
        <v>2991</v>
      </c>
      <c r="AL569" s="79" t="b">
        <v>0</v>
      </c>
      <c r="AM569" s="79">
        <v>8</v>
      </c>
      <c r="AN569" s="87" t="s">
        <v>2991</v>
      </c>
      <c r="AO569" s="79" t="s">
        <v>3040</v>
      </c>
      <c r="AP569" s="79" t="b">
        <v>0</v>
      </c>
      <c r="AQ569" s="87" t="s">
        <v>2974</v>
      </c>
      <c r="AR569" s="79" t="s">
        <v>178</v>
      </c>
      <c r="AS569" s="79">
        <v>0</v>
      </c>
      <c r="AT569" s="79">
        <v>0</v>
      </c>
      <c r="AU569" s="79"/>
      <c r="AV569" s="79"/>
      <c r="AW569" s="79"/>
      <c r="AX569" s="79"/>
      <c r="AY569" s="79"/>
      <c r="AZ569" s="79"/>
      <c r="BA569" s="79"/>
      <c r="BB569" s="79"/>
      <c r="BC569" s="78" t="str">
        <f>REPLACE(INDEX(GroupVertices[Group],MATCH(Edges[[#This Row],[Vertex 1]],GroupVertices[Vertex],0)),1,1,"")</f>
        <v>2</v>
      </c>
      <c r="BD569" s="78" t="str">
        <f>REPLACE(INDEX(GroupVertices[Group],MATCH(Edges[[#This Row],[Vertex 2]],GroupVertices[Vertex],0)),1,1,"")</f>
        <v>2</v>
      </c>
    </row>
    <row r="570" spans="1:56" ht="15">
      <c r="A570" s="64" t="s">
        <v>519</v>
      </c>
      <c r="B570" s="64" t="s">
        <v>519</v>
      </c>
      <c r="C570" s="65"/>
      <c r="D570" s="66"/>
      <c r="E570" s="67"/>
      <c r="F570" s="68"/>
      <c r="G570" s="65"/>
      <c r="H570" s="69"/>
      <c r="I570" s="70"/>
      <c r="J570" s="70"/>
      <c r="K570" s="34" t="s">
        <v>65</v>
      </c>
      <c r="L570" s="77">
        <v>570</v>
      </c>
      <c r="M570" s="77"/>
      <c r="N570" s="72"/>
      <c r="O570" s="79" t="s">
        <v>178</v>
      </c>
      <c r="P570" s="81">
        <v>43661.667604166665</v>
      </c>
      <c r="Q570" s="79" t="s">
        <v>986</v>
      </c>
      <c r="R570" s="82" t="s">
        <v>1011</v>
      </c>
      <c r="S570" s="79" t="s">
        <v>1038</v>
      </c>
      <c r="T570" s="79" t="s">
        <v>1048</v>
      </c>
      <c r="U570" s="82" t="s">
        <v>1166</v>
      </c>
      <c r="V570" s="82" t="s">
        <v>1166</v>
      </c>
      <c r="W570" s="81">
        <v>43661.667604166665</v>
      </c>
      <c r="X570" s="85">
        <v>43661</v>
      </c>
      <c r="Y570" s="87" t="s">
        <v>1938</v>
      </c>
      <c r="Z570" s="82" t="s">
        <v>2455</v>
      </c>
      <c r="AA570" s="79"/>
      <c r="AB570" s="79"/>
      <c r="AC570" s="87" t="s">
        <v>2975</v>
      </c>
      <c r="AD570" s="79"/>
      <c r="AE570" s="79" t="b">
        <v>0</v>
      </c>
      <c r="AF570" s="79">
        <v>29</v>
      </c>
      <c r="AG570" s="87" t="s">
        <v>2991</v>
      </c>
      <c r="AH570" s="79" t="b">
        <v>0</v>
      </c>
      <c r="AI570" s="79" t="s">
        <v>3019</v>
      </c>
      <c r="AJ570" s="79"/>
      <c r="AK570" s="87" t="s">
        <v>2991</v>
      </c>
      <c r="AL570" s="79" t="b">
        <v>0</v>
      </c>
      <c r="AM570" s="79">
        <v>3</v>
      </c>
      <c r="AN570" s="87" t="s">
        <v>2991</v>
      </c>
      <c r="AO570" s="79" t="s">
        <v>3047</v>
      </c>
      <c r="AP570" s="79" t="b">
        <v>0</v>
      </c>
      <c r="AQ570" s="87" t="s">
        <v>2975</v>
      </c>
      <c r="AR570" s="79" t="s">
        <v>178</v>
      </c>
      <c r="AS570" s="79">
        <v>0</v>
      </c>
      <c r="AT570" s="79">
        <v>0</v>
      </c>
      <c r="AU570" s="79"/>
      <c r="AV570" s="79"/>
      <c r="AW570" s="79"/>
      <c r="AX570" s="79"/>
      <c r="AY570" s="79"/>
      <c r="AZ570" s="79"/>
      <c r="BA570" s="79"/>
      <c r="BB570" s="79"/>
      <c r="BC570" s="78" t="str">
        <f>REPLACE(INDEX(GroupVertices[Group],MATCH(Edges[[#This Row],[Vertex 1]],GroupVertices[Vertex],0)),1,1,"")</f>
        <v>2</v>
      </c>
      <c r="BD570" s="78" t="str">
        <f>REPLACE(INDEX(GroupVertices[Group],MATCH(Edges[[#This Row],[Vertex 2]],GroupVertices[Vertex],0)),1,1,"")</f>
        <v>2</v>
      </c>
    </row>
    <row r="571" spans="1:56" ht="15">
      <c r="A571" s="64" t="s">
        <v>520</v>
      </c>
      <c r="B571" s="64" t="s">
        <v>519</v>
      </c>
      <c r="C571" s="65"/>
      <c r="D571" s="66"/>
      <c r="E571" s="67"/>
      <c r="F571" s="68"/>
      <c r="G571" s="65"/>
      <c r="H571" s="69"/>
      <c r="I571" s="70"/>
      <c r="J571" s="70"/>
      <c r="K571" s="34" t="s">
        <v>65</v>
      </c>
      <c r="L571" s="77">
        <v>571</v>
      </c>
      <c r="M571" s="77"/>
      <c r="N571" s="72"/>
      <c r="O571" s="79" t="s">
        <v>561</v>
      </c>
      <c r="P571" s="81">
        <v>43661.015335648146</v>
      </c>
      <c r="Q571" s="79" t="s">
        <v>1001</v>
      </c>
      <c r="R571" s="79"/>
      <c r="S571" s="79"/>
      <c r="T571" s="79" t="s">
        <v>1048</v>
      </c>
      <c r="U571" s="79"/>
      <c r="V571" s="82" t="s">
        <v>1422</v>
      </c>
      <c r="W571" s="81">
        <v>43661.015335648146</v>
      </c>
      <c r="X571" s="85">
        <v>43661</v>
      </c>
      <c r="Y571" s="87" t="s">
        <v>1939</v>
      </c>
      <c r="Z571" s="82" t="s">
        <v>2456</v>
      </c>
      <c r="AA571" s="79"/>
      <c r="AB571" s="79"/>
      <c r="AC571" s="87" t="s">
        <v>2976</v>
      </c>
      <c r="AD571" s="79"/>
      <c r="AE571" s="79" t="b">
        <v>0</v>
      </c>
      <c r="AF571" s="79">
        <v>1</v>
      </c>
      <c r="AG571" s="87" t="s">
        <v>2991</v>
      </c>
      <c r="AH571" s="79" t="b">
        <v>0</v>
      </c>
      <c r="AI571" s="79" t="s">
        <v>3019</v>
      </c>
      <c r="AJ571" s="79"/>
      <c r="AK571" s="87" t="s">
        <v>2991</v>
      </c>
      <c r="AL571" s="79" t="b">
        <v>0</v>
      </c>
      <c r="AM571" s="79">
        <v>0</v>
      </c>
      <c r="AN571" s="87" t="s">
        <v>2991</v>
      </c>
      <c r="AO571" s="79" t="s">
        <v>3036</v>
      </c>
      <c r="AP571" s="79" t="b">
        <v>0</v>
      </c>
      <c r="AQ571" s="87" t="s">
        <v>2976</v>
      </c>
      <c r="AR571" s="79" t="s">
        <v>178</v>
      </c>
      <c r="AS571" s="79">
        <v>0</v>
      </c>
      <c r="AT571" s="79">
        <v>0</v>
      </c>
      <c r="AU571" s="79"/>
      <c r="AV571" s="79"/>
      <c r="AW571" s="79"/>
      <c r="AX571" s="79"/>
      <c r="AY571" s="79"/>
      <c r="AZ571" s="79"/>
      <c r="BA571" s="79"/>
      <c r="BB571" s="79"/>
      <c r="BC571" s="78" t="str">
        <f>REPLACE(INDEX(GroupVertices[Group],MATCH(Edges[[#This Row],[Vertex 1]],GroupVertices[Vertex],0)),1,1,"")</f>
        <v>2</v>
      </c>
      <c r="BD571" s="78" t="str">
        <f>REPLACE(INDEX(GroupVertices[Group],MATCH(Edges[[#This Row],[Vertex 2]],GroupVertices[Vertex],0)),1,1,"")</f>
        <v>2</v>
      </c>
    </row>
    <row r="572" spans="1:56" ht="15">
      <c r="A572" s="64" t="s">
        <v>520</v>
      </c>
      <c r="B572" s="64" t="s">
        <v>519</v>
      </c>
      <c r="C572" s="65"/>
      <c r="D572" s="66"/>
      <c r="E572" s="67"/>
      <c r="F572" s="68"/>
      <c r="G572" s="65"/>
      <c r="H572" s="69"/>
      <c r="I572" s="70"/>
      <c r="J572" s="70"/>
      <c r="K572" s="34" t="s">
        <v>65</v>
      </c>
      <c r="L572" s="77">
        <v>572</v>
      </c>
      <c r="M572" s="77"/>
      <c r="N572" s="72"/>
      <c r="O572" s="79" t="s">
        <v>561</v>
      </c>
      <c r="P572" s="81">
        <v>43661.82960648148</v>
      </c>
      <c r="Q572" s="79" t="s">
        <v>1002</v>
      </c>
      <c r="R572" s="79"/>
      <c r="S572" s="79"/>
      <c r="T572" s="79" t="s">
        <v>1048</v>
      </c>
      <c r="U572" s="79"/>
      <c r="V572" s="82" t="s">
        <v>1422</v>
      </c>
      <c r="W572" s="81">
        <v>43661.82960648148</v>
      </c>
      <c r="X572" s="85">
        <v>43661</v>
      </c>
      <c r="Y572" s="87" t="s">
        <v>1940</v>
      </c>
      <c r="Z572" s="82" t="s">
        <v>2457</v>
      </c>
      <c r="AA572" s="79"/>
      <c r="AB572" s="79"/>
      <c r="AC572" s="87" t="s">
        <v>2977</v>
      </c>
      <c r="AD572" s="79"/>
      <c r="AE572" s="79" t="b">
        <v>0</v>
      </c>
      <c r="AF572" s="79">
        <v>0</v>
      </c>
      <c r="AG572" s="87" t="s">
        <v>2991</v>
      </c>
      <c r="AH572" s="79" t="b">
        <v>0</v>
      </c>
      <c r="AI572" s="79" t="s">
        <v>3019</v>
      </c>
      <c r="AJ572" s="79"/>
      <c r="AK572" s="87" t="s">
        <v>2991</v>
      </c>
      <c r="AL572" s="79" t="b">
        <v>0</v>
      </c>
      <c r="AM572" s="79">
        <v>0</v>
      </c>
      <c r="AN572" s="87" t="s">
        <v>2991</v>
      </c>
      <c r="AO572" s="79" t="s">
        <v>3036</v>
      </c>
      <c r="AP572" s="79" t="b">
        <v>0</v>
      </c>
      <c r="AQ572" s="87" t="s">
        <v>2977</v>
      </c>
      <c r="AR572" s="79" t="s">
        <v>178</v>
      </c>
      <c r="AS572" s="79">
        <v>0</v>
      </c>
      <c r="AT572" s="79">
        <v>0</v>
      </c>
      <c r="AU572" s="79"/>
      <c r="AV572" s="79"/>
      <c r="AW572" s="79"/>
      <c r="AX572" s="79"/>
      <c r="AY572" s="79"/>
      <c r="AZ572" s="79"/>
      <c r="BA572" s="79"/>
      <c r="BB572" s="79"/>
      <c r="BC572" s="78" t="str">
        <f>REPLACE(INDEX(GroupVertices[Group],MATCH(Edges[[#This Row],[Vertex 1]],GroupVertices[Vertex],0)),1,1,"")</f>
        <v>2</v>
      </c>
      <c r="BD572" s="78" t="str">
        <f>REPLACE(INDEX(GroupVertices[Group],MATCH(Edges[[#This Row],[Vertex 2]],GroupVertices[Vertex],0)),1,1,"")</f>
        <v>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7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72"/>
    <dataValidation allowBlank="1" showErrorMessage="1" sqref="N2:N57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7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72"/>
    <dataValidation allowBlank="1" showInputMessage="1" promptTitle="Edge Color" prompt="To select an optional edge color, right-click and select Select Color on the right-click menu." sqref="C3:C572"/>
    <dataValidation allowBlank="1" showInputMessage="1" promptTitle="Edge Width" prompt="Enter an optional edge width between 1 and 10." errorTitle="Invalid Edge Width" error="The optional edge width must be a whole number between 1 and 10." sqref="D3:D572"/>
    <dataValidation allowBlank="1" showInputMessage="1" promptTitle="Edge Opacity" prompt="Enter an optional edge opacity between 0 (transparent) and 100 (opaque)." errorTitle="Invalid Edge Opacity" error="The optional edge opacity must be a whole number between 0 and 10." sqref="F3:F57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72">
      <formula1>ValidEdgeVisibilities</formula1>
    </dataValidation>
    <dataValidation allowBlank="1" showInputMessage="1" showErrorMessage="1" promptTitle="Vertex 1 Name" prompt="Enter the name of the edge's first vertex." sqref="A3:A572"/>
    <dataValidation allowBlank="1" showInputMessage="1" showErrorMessage="1" promptTitle="Vertex 2 Name" prompt="Enter the name of the edge's second vertex." sqref="B3:B572"/>
    <dataValidation allowBlank="1" showInputMessage="1" showErrorMessage="1" promptTitle="Edge Label" prompt="Enter an optional edge label." errorTitle="Invalid Edge Visibility" error="You have entered an unrecognized edge visibility.  Try selecting from the drop-down list instead." sqref="H3:H57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7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72"/>
  </dataValidations>
  <hyperlinks>
    <hyperlink ref="R25" r:id="rId1" display="https://drive.google.com/file/d/1lvlMXoEnhmJj7UaI4OIugiFjYxT3k1Rx/view"/>
    <hyperlink ref="R30" r:id="rId2" display="https://distrokid.com/hyperfollow/shatheflash/in-the-dark"/>
    <hyperlink ref="R33" r:id="rId3" display="http://smarturl.it/Camila_DSPs#9D"/>
    <hyperlink ref="R34" r:id="rId4" display="http://smarturl.it/Camila_DSPs#9D"/>
    <hyperlink ref="R35" r:id="rId5" display="http://smarturl.it/Camila_DSPs#9D"/>
    <hyperlink ref="R44" r:id="rId6" display="https://podcasts.apple.com/us/podcast/in-the-dark/id1148175292?i=1000419954033"/>
    <hyperlink ref="R53" r:id="rId7" display="https://tvline.com/2019/05/23/in-the-dark-renewed-season-2-perry-mattfeld-interview/"/>
    <hyperlink ref="R54" r:id="rId8" display="https://tvline.com/2019/05/23/in-the-dark-renewed-season-2-perry-mattfeld-interview/"/>
    <hyperlink ref="R55" r:id="rId9" display="https://tvline.com/2019/05/23/in-the-dark-renewed-season-2-perry-mattfeld-interview/"/>
    <hyperlink ref="R90" r:id="rId10" display="https://twitter.com/calmviolets/status/1149883376855392262"/>
    <hyperlink ref="R91" r:id="rId11" display="https://twitter.com/calmviolets/status/1149765757695344640"/>
    <hyperlink ref="R122" r:id="rId12" display="https://twitter.com/ilovequeenb/status/1149542132555771904"/>
    <hyperlink ref="R131" r:id="rId13" display="http://go.cwtv.com/ITDtw"/>
    <hyperlink ref="R157" r:id="rId14" display="https://twitter.com/shonrp2/status/1149778791193092097"/>
    <hyperlink ref="R159" r:id="rId15" display="http://go.cwtv.com/ITDtw"/>
    <hyperlink ref="R162" r:id="rId16" display="https://www.instagram.com/p/Bz3wOfQgE7D/?igshid=10rnf6ize2ydj"/>
    <hyperlink ref="R168" r:id="rId17" display="https://tvtime.com/r/16hhf"/>
    <hyperlink ref="R172" r:id="rId18" display="https://tvtime.com/r/16hyi"/>
    <hyperlink ref="R184" r:id="rId19" display="https://tvtime.com/r/16idw"/>
    <hyperlink ref="R191" r:id="rId20" display="http://mirandaleeoakley.com/"/>
    <hyperlink ref="R192" r:id="rId21" display="http://mirandaleeoakley.com/"/>
    <hyperlink ref="R195" r:id="rId22" display="https://www.yidio.com/show/in-the-dark/season-1/episode-7/links.html"/>
    <hyperlink ref="R196" r:id="rId23" display="https://www.yidio.com/show/in-the-dark/season-1/episode-7/links.html"/>
    <hyperlink ref="R234" r:id="rId24" display="https://soundcloud.com/atarijones/02-in-the-dark"/>
    <hyperlink ref="R235" r:id="rId25" display="https://soundcloud.com/atarijones/02-in-the-dark"/>
    <hyperlink ref="R236" r:id="rId26" display="https://soundcloud.com/atarijones/02-in-the-dark"/>
    <hyperlink ref="R237" r:id="rId27" display="https://soundcloud.com/atarijones/02-in-the-dark"/>
    <hyperlink ref="R238" r:id="rId28" display="https://twitter.com/NewsHour/status/1150234481086873600"/>
    <hyperlink ref="R255" r:id="rId29" display="http://go.cwtv.com/ITDtw"/>
    <hyperlink ref="R262" r:id="rId30" display="https://twitter.com/hypegurls/status/1150302855183683584"/>
    <hyperlink ref="R263" r:id="rId31" display="http://go.cwtv.com/ITDtw"/>
    <hyperlink ref="R271" r:id="rId32" display="https://www.instagram.com/p/Bz5LbpUHoRE/?igshid=sofcmqtwad2o"/>
    <hyperlink ref="R287" r:id="rId33" display="http://wrld.bg/60zo30nx3Tg"/>
    <hyperlink ref="R288" r:id="rId34" display="http://wrld.bg/60zo30nx3Tg"/>
    <hyperlink ref="R293" r:id="rId35" display="https://tvtime.com/r/16m5a"/>
    <hyperlink ref="R315" r:id="rId36" display="https://www.youtube.com/watch?v=b-hOWJbBAlM"/>
    <hyperlink ref="R422" r:id="rId37" display="https://twitter.com/tvbingequeen/status/1149574680845549569"/>
    <hyperlink ref="R439" r:id="rId38" display="http://go.cwtv.com/ITDtw"/>
    <hyperlink ref="R464" r:id="rId39" display="https://twitter.com/tvbingequeen/status/1149574680845549569"/>
    <hyperlink ref="R473" r:id="rId40" display="http://wrld.bg/60zo30nx3Tg"/>
    <hyperlink ref="R474" r:id="rId41" display="http://wrld.bg/60zo30nx3Tg"/>
    <hyperlink ref="R500" r:id="rId42" display="https://twitter.com/burn1central/status/1150179351431979009"/>
    <hyperlink ref="R527" r:id="rId43" display="https://www.zerohedge.com/news/2019-07-14/sweden-war"/>
    <hyperlink ref="R538" r:id="rId44" display="https://tvtime.com/r/16qXk"/>
    <hyperlink ref="R541" r:id="rId45" display="https://www.foxnews.com/tech/peter-thiel-says-fbi-cia-should-investigate-if-chinese-intelligence-infiltrated-google-report"/>
    <hyperlink ref="R547" r:id="rId46" display="http://go.cwtv.com/ITDtw"/>
    <hyperlink ref="R548" r:id="rId47" display="http://go.cwtv.com/ITDtw"/>
    <hyperlink ref="R550" r:id="rId48" display="http://go.cwtv.com/ITDtw"/>
    <hyperlink ref="R559" r:id="rId49" display="https://twitter.com/briandannelly/status/1149581427152785409"/>
    <hyperlink ref="R561" r:id="rId50" display="http://go.cwtv.com/ITDtw"/>
    <hyperlink ref="R565" r:id="rId51" display="http://go.cwtv.com/ITDtw"/>
    <hyperlink ref="R569" r:id="rId52" display="http://go.cwtv.com/ITDtw"/>
    <hyperlink ref="R570" r:id="rId53" display="http://go.cwtv.com/ITDtw"/>
    <hyperlink ref="U19" r:id="rId54" display="https://pbs.twimg.com/ext_tw_video_thumb/1149649896871362560/pu/img/wqcfinBzsq9x1xmg.jpg"/>
    <hyperlink ref="U25" r:id="rId55" display="https://pbs.twimg.com/media/D_I8sUcWkAUWjQT.jpg"/>
    <hyperlink ref="U28" r:id="rId56" display="https://pbs.twimg.com/ext_tw_video_thumb/1149711358168064002/pu/img/YB5BcmcitREUXao-.jpg"/>
    <hyperlink ref="U29" r:id="rId57" display="https://pbs.twimg.com/ext_tw_video_thumb/1149711358168064002/pu/img/YB5BcmcitREUXao-.jpg"/>
    <hyperlink ref="U30" r:id="rId58" display="https://pbs.twimg.com/media/D7xl1NgXoAERVkb.jpg"/>
    <hyperlink ref="U34" r:id="rId59" display="https://pbs.twimg.com/ext_tw_video_thumb/950068975601442817/pu/img/CLqsbxzOlyIaE9Je.jpg"/>
    <hyperlink ref="U52" r:id="rId60" display="https://pbs.twimg.com/media/D_TXfVNW4AEgALV.jpg"/>
    <hyperlink ref="U56" r:id="rId61" display="https://pbs.twimg.com/media/D_TpCohXoAA0rbs.jpg"/>
    <hyperlink ref="U78" r:id="rId62" display="https://pbs.twimg.com/media/D_UCsRnUwAIaCsz.jpg"/>
    <hyperlink ref="U93" r:id="rId63" display="https://pbs.twimg.com/tweet_video_thumb/D_Uwx9ZXoAUcVXk.jpg"/>
    <hyperlink ref="U94" r:id="rId64" display="https://pbs.twimg.com/tweet_video_thumb/D_VJmNHXsAAzVcM.jpg"/>
    <hyperlink ref="U98" r:id="rId65" display="https://pbs.twimg.com/tweet_video_thumb/D_VdGqMUwAU7jpM.jpg"/>
    <hyperlink ref="U119" r:id="rId66" display="https://pbs.twimg.com/media/D_W82CfXYAAEGfl.jpg"/>
    <hyperlink ref="U124" r:id="rId67" display="https://pbs.twimg.com/ext_tw_video_thumb/1150052135117250560/pu/img/5Y_6g04uvelTd_y3.jpg"/>
    <hyperlink ref="U126" r:id="rId68" display="https://pbs.twimg.com/ext_tw_video_thumb/1150065267327868929/pu/img/rdxeex7I9NCHgtrF.jpg"/>
    <hyperlink ref="U131" r:id="rId69" display="https://pbs.twimg.com/tweet_video_thumb/D_Ey7jrVAAA-N93.jpg"/>
    <hyperlink ref="U133" r:id="rId70" display="https://pbs.twimg.com/tweet_video_thumb/D_Tx1YYWsAAmdbC.jpg"/>
    <hyperlink ref="U136" r:id="rId71" display="https://pbs.twimg.com/tweet_video_thumb/D_URNtwXoAEUgoA.jpg"/>
    <hyperlink ref="U137" r:id="rId72" display="https://pbs.twimg.com/tweet_video_thumb/D_UaZAzWsAAPqht.jpg"/>
    <hyperlink ref="U139" r:id="rId73" display="https://pbs.twimg.com/tweet_video_thumb/D_XuEU4XsAERIyo.jpg"/>
    <hyperlink ref="U140" r:id="rId74" display="https://pbs.twimg.com/tweet_video_thumb/D_XulW3XoAEYX4N.jpg"/>
    <hyperlink ref="U150" r:id="rId75" display="https://pbs.twimg.com/tweet_video_thumb/D_YDlOTU8AAV5OR.jpg"/>
    <hyperlink ref="U159" r:id="rId76" display="https://pbs.twimg.com/tweet_video_thumb/D_Ey7jrVAAA-N93.jpg"/>
    <hyperlink ref="U161" r:id="rId77" display="https://pbs.twimg.com/media/D_YikmWW4AAPDsS.jpg"/>
    <hyperlink ref="U168" r:id="rId78" display="https://pbs.twimg.com/media/D_Xjzu4WkAEWoB9.jpg"/>
    <hyperlink ref="U172" r:id="rId79" display="https://pbs.twimg.com/media/D_X0hkAWsAERfiP.jpg"/>
    <hyperlink ref="U184" r:id="rId80" display="https://pbs.twimg.com/media/D_YXfXsXkAEHGmp.jpg"/>
    <hyperlink ref="U186" r:id="rId81" display="https://pbs.twimg.com/tweet_video_thumb/D_NvlI1XkAAEUef.jpg"/>
    <hyperlink ref="U195" r:id="rId82" display="https://pbs.twimg.com/media/D_ZDDYmWwAESXO4.jpg"/>
    <hyperlink ref="U196" r:id="rId83" display="https://pbs.twimg.com/media/D_ZDDYmWwAESXO4.jpg"/>
    <hyperlink ref="U206" r:id="rId84" display="https://pbs.twimg.com/media/D_YlMOdX4AEm_f6.jpg"/>
    <hyperlink ref="U228" r:id="rId85" display="https://pbs.twimg.com/media/D_ZsLeLX4AM_yZL.jpg"/>
    <hyperlink ref="U232" r:id="rId86" display="https://pbs.twimg.com/tweet_video_thumb/D_ZEt0gX4AUbt6g.jpg"/>
    <hyperlink ref="U233" r:id="rId87" display="https://pbs.twimg.com/tweet_video_thumb/D_ZuwphXYAENqoW.jpg"/>
    <hyperlink ref="U242" r:id="rId88" display="https://pbs.twimg.com/tweet_video_thumb/D_P-dz4VAAAneG4.jpg"/>
    <hyperlink ref="U255" r:id="rId89" display="https://pbs.twimg.com/tweet_video_thumb/D_Ey7jrVAAA-N93.jpg"/>
    <hyperlink ref="U263" r:id="rId90" display="https://pbs.twimg.com/tweet_video_thumb/D_Ey7jrVAAA-N93.jpg"/>
    <hyperlink ref="U293" r:id="rId91" display="https://pbs.twimg.com/media/D_co2l0WsAEi3jC.jpg"/>
    <hyperlink ref="U294" r:id="rId92" display="https://pbs.twimg.com/media/D_cpEsuU0AAZuMx.png"/>
    <hyperlink ref="U310" r:id="rId93" display="https://pbs.twimg.com/media/D_deUQdXkAIw3pB.jpg"/>
    <hyperlink ref="U312" r:id="rId94" display="https://pbs.twimg.com/media/D_dmqIFU4AAYr-2.jpg"/>
    <hyperlink ref="U313" r:id="rId95" display="https://pbs.twimg.com/media/D_dmqIFU4AAYr-2.jpg"/>
    <hyperlink ref="U314" r:id="rId96" display="https://pbs.twimg.com/media/D_dmqIFU4AAYr-2.jpg"/>
    <hyperlink ref="U315" r:id="rId97" display="https://pbs.twimg.com/media/D_do1cyXsAAlXZV.jpg"/>
    <hyperlink ref="U322" r:id="rId98" display="https://pbs.twimg.com/tweet_video_thumb/D_dzEztXUAA037h.jpg"/>
    <hyperlink ref="U326" r:id="rId99" display="https://pbs.twimg.com/tweet_video_thumb/D_eEzygXoAMgS7v.jpg"/>
    <hyperlink ref="U339" r:id="rId100" display="https://pbs.twimg.com/media/D48K1RJWsAI3hGl.jpg"/>
    <hyperlink ref="U364" r:id="rId101" display="https://pbs.twimg.com/tweet_video_thumb/D_P22l7UwAEdyOf.jpg"/>
    <hyperlink ref="U420" r:id="rId102" display="https://pbs.twimg.com/media/D_e9BVSXkAEv7a-.jpg"/>
    <hyperlink ref="U433" r:id="rId103" display="https://pbs.twimg.com/tweet_video_thumb/D_JpNK6UEAAzm0j.jpg"/>
    <hyperlink ref="U437" r:id="rId104" display="https://pbs.twimg.com/tweet_video_thumb/D_fPeggWkAEPQhI.jpg"/>
    <hyperlink ref="U439" r:id="rId105" display="https://pbs.twimg.com/tweet_video_thumb/D_Ey7jrVAAA-N93.jpg"/>
    <hyperlink ref="U441" r:id="rId106" display="https://pbs.twimg.com/media/D-vWjozXUAIng_f.jpg"/>
    <hyperlink ref="U448" r:id="rId107" display="https://pbs.twimg.com/media/D_epNaQXYAE9lXw.jpg"/>
    <hyperlink ref="U461" r:id="rId108" display="https://pbs.twimg.com/tweet_video_thumb/D_QcEyTVUAAHWCW.jpg"/>
    <hyperlink ref="U470" r:id="rId109" display="https://pbs.twimg.com/tweet_video_thumb/D_fie2iU4AAd32S.jpg"/>
    <hyperlink ref="U489" r:id="rId110" display="https://pbs.twimg.com/media/D_Ul_cGXoAAougW.jpg"/>
    <hyperlink ref="U514" r:id="rId111" display="https://pbs.twimg.com/media/D_eE4p4VUAEN5E8.jpg"/>
    <hyperlink ref="U515" r:id="rId112" display="https://pbs.twimg.com/media/D_eE4p4VUAEN5E8.jpg"/>
    <hyperlink ref="U516" r:id="rId113" display="https://pbs.twimg.com/media/D_eE4p4VUAEN5E8.jpg"/>
    <hyperlink ref="U517" r:id="rId114" display="https://pbs.twimg.com/media/D_eE4p4VUAEN5E8.jpg"/>
    <hyperlink ref="U518" r:id="rId115" display="https://pbs.twimg.com/media/D_Us2EcUYAA5Nhd.jpg"/>
    <hyperlink ref="U519" r:id="rId116" display="https://pbs.twimg.com/media/D_eE4p4VUAEN5E8.jpg"/>
    <hyperlink ref="U523" r:id="rId117" display="https://pbs.twimg.com/media/D_eE4p4VUAEN5E8.jpg"/>
    <hyperlink ref="U524" r:id="rId118" display="https://pbs.twimg.com/media/D_eE4p4VUAEN5E8.jpg"/>
    <hyperlink ref="U528" r:id="rId119" display="https://pbs.twimg.com/media/D_TVEfsXUAITeFU.jpg"/>
    <hyperlink ref="U530" r:id="rId120" display="https://pbs.twimg.com/ext_tw_video_thumb/1143232060485713920/pu/img/Fp0Z3rIhB6_SATRZ.jpg"/>
    <hyperlink ref="U531" r:id="rId121" display="https://pbs.twimg.com/ext_tw_video_thumb/1143232060485713920/pu/img/Fp0Z3rIhB6_SATRZ.jpg"/>
    <hyperlink ref="U538" r:id="rId122" display="https://pbs.twimg.com/media/D_hTCwtW4AAB969.jpg"/>
    <hyperlink ref="U546" r:id="rId123" display="https://pbs.twimg.com/media/D_h0aVQXUAAGd-B.jpg"/>
    <hyperlink ref="U547" r:id="rId124" display="https://pbs.twimg.com/tweet_video_thumb/D_Ey7jrVAAA-N93.jpg"/>
    <hyperlink ref="U548" r:id="rId125" display="https://pbs.twimg.com/ext_tw_video_thumb/1150796716326686720/pu/img/5-XnL1FSRzdm5hwP.jpg"/>
    <hyperlink ref="U550" r:id="rId126" display="https://pbs.twimg.com/ext_tw_video_thumb/1150796716326686720/pu/img/5-XnL1FSRzdm5hwP.jpg"/>
    <hyperlink ref="U561" r:id="rId127" display="https://pbs.twimg.com/tweet_video_thumb/D_Ey7jrVAAA-N93.jpg"/>
    <hyperlink ref="U562" r:id="rId128" display="https://pbs.twimg.com/media/D_ieVigXoAMSKB9.jpg"/>
    <hyperlink ref="U565" r:id="rId129" display="https://pbs.twimg.com/ext_tw_video_thumb/1150796716326686720/pu/img/5-XnL1FSRzdm5hwP.jpg"/>
    <hyperlink ref="U566" r:id="rId130" display="https://pbs.twimg.com/media/D_illqMXYAEqmPV.jpg"/>
    <hyperlink ref="U567" r:id="rId131" display="https://pbs.twimg.com/tweet_video_thumb/D-FeXwfUEAEXNe0.jpg"/>
    <hyperlink ref="U568" r:id="rId132" display="https://pbs.twimg.com/media/D48K1RJWsAI3hGl.jpg"/>
    <hyperlink ref="U569" r:id="rId133" display="https://pbs.twimg.com/tweet_video_thumb/D_Ey7jrVAAA-N93.jpg"/>
    <hyperlink ref="U570" r:id="rId134" display="https://pbs.twimg.com/ext_tw_video_thumb/1150796716326686720/pu/img/5-XnL1FSRzdm5hwP.jpg"/>
    <hyperlink ref="V3" r:id="rId135" display="http://pbs.twimg.com/profile_images/1146045676788359168/m9jXZ_GE_normal.jpg"/>
    <hyperlink ref="V4" r:id="rId136" display="http://pbs.twimg.com/profile_images/906244550284288001/vaHc0YiS_normal.jpg"/>
    <hyperlink ref="V5" r:id="rId137" display="http://pbs.twimg.com/profile_images/1131610155215253504/IYkK_F0V_normal.jpg"/>
    <hyperlink ref="V6" r:id="rId138" display="http://pbs.twimg.com/profile_images/1145564715269181440/uGIYqJhq_normal.jpg"/>
    <hyperlink ref="V7" r:id="rId139" display="http://pbs.twimg.com/profile_images/990236602000539648/ZN0-Xitb_normal.jpg"/>
    <hyperlink ref="V8" r:id="rId140" display="http://pbs.twimg.com/profile_images/975944671334604800/Yi0w8FYJ_normal.jpg"/>
    <hyperlink ref="V9" r:id="rId141" display="http://pbs.twimg.com/profile_images/1124748007017046016/EBRAduNq_normal.jpg"/>
    <hyperlink ref="V10" r:id="rId142" display="http://pbs.twimg.com/profile_images/1125714453079531520/7ZkiERAA_normal.jpg"/>
    <hyperlink ref="V11" r:id="rId143" display="http://pbs.twimg.com/profile_images/942813692109897729/MAB7ef9C_normal.jpg"/>
    <hyperlink ref="V12" r:id="rId144" display="http://pbs.twimg.com/profile_images/942813692109897729/MAB7ef9C_normal.jpg"/>
    <hyperlink ref="V13" r:id="rId145" display="http://pbs.twimg.com/profile_images/1110421097990651904/khrpe7Bz_normal.jpg"/>
    <hyperlink ref="V14" r:id="rId146" display="http://pbs.twimg.com/profile_images/1058428017901555712/VFntgTx3_normal.jpg"/>
    <hyperlink ref="V15" r:id="rId147" display="http://pbs.twimg.com/profile_images/1149917028318269440/Xg62yaCo_normal.jpg"/>
    <hyperlink ref="V16" r:id="rId148" display="http://pbs.twimg.com/profile_images/1102820486302568448/TROqQj3p_normal.png"/>
    <hyperlink ref="V17" r:id="rId149" display="http://pbs.twimg.com/profile_images/553248825825972224/97mJleAz_normal.jpeg"/>
    <hyperlink ref="V18" r:id="rId150" display="http://pbs.twimg.com/profile_images/553248825825972224/97mJleAz_normal.jpeg"/>
    <hyperlink ref="V19" r:id="rId151" display="https://pbs.twimg.com/ext_tw_video_thumb/1149649896871362560/pu/img/wqcfinBzsq9x1xmg.jpg"/>
    <hyperlink ref="V20" r:id="rId152" display="http://pbs.twimg.com/profile_images/469933671839854592/gDWcN_jw_normal.jpeg"/>
    <hyperlink ref="V21" r:id="rId153" display="http://pbs.twimg.com/profile_images/1051636712475045888/WRiS2SpN_normal.jpg"/>
    <hyperlink ref="V22" r:id="rId154" display="http://pbs.twimg.com/profile_images/1113494393284124672/_M4WNbgj_normal.jpg"/>
    <hyperlink ref="V23" r:id="rId155" display="http://pbs.twimg.com/profile_images/1113494393284124672/_M4WNbgj_normal.jpg"/>
    <hyperlink ref="V24" r:id="rId156" display="http://pbs.twimg.com/profile_images/1115378676126879747/RHFSnb-r_normal.jpg"/>
    <hyperlink ref="V25" r:id="rId157" display="https://pbs.twimg.com/media/D_I8sUcWkAUWjQT.jpg"/>
    <hyperlink ref="V26" r:id="rId158" display="http://pbs.twimg.com/profile_images/734788003361591299/Vm6WmTtc_normal.jpg"/>
    <hyperlink ref="V27" r:id="rId159" display="http://pbs.twimg.com/profile_images/734788003361591299/Vm6WmTtc_normal.jpg"/>
    <hyperlink ref="V28" r:id="rId160" display="https://pbs.twimg.com/ext_tw_video_thumb/1149711358168064002/pu/img/YB5BcmcitREUXao-.jpg"/>
    <hyperlink ref="V29" r:id="rId161" display="https://pbs.twimg.com/ext_tw_video_thumb/1149711358168064002/pu/img/YB5BcmcitREUXao-.jpg"/>
    <hyperlink ref="V30" r:id="rId162" display="https://pbs.twimg.com/media/D7xl1NgXoAERVkb.jpg"/>
    <hyperlink ref="V31" r:id="rId163" display="http://pbs.twimg.com/profile_images/1150209352730664966/htOfyD0j_normal.jpg"/>
    <hyperlink ref="V32" r:id="rId164" display="http://pbs.twimg.com/profile_images/1150209352730664966/htOfyD0j_normal.jpg"/>
    <hyperlink ref="V33" r:id="rId165" display="http://pbs.twimg.com/profile_images/1148417424666087426/WX1xz_tn_normal.jpg"/>
    <hyperlink ref="V34" r:id="rId166" display="https://pbs.twimg.com/ext_tw_video_thumb/950068975601442817/pu/img/CLqsbxzOlyIaE9Je.jpg"/>
    <hyperlink ref="V35" r:id="rId167" display="http://pbs.twimg.com/profile_images/1146504938140393475/nVnMMiw6_normal.jpg"/>
    <hyperlink ref="V36" r:id="rId168" display="http://pbs.twimg.com/profile_images/1119080743223713795/Mo7Hlp-6_normal.jpg"/>
    <hyperlink ref="V37" r:id="rId169" display="http://pbs.twimg.com/profile_images/1119080743223713795/Mo7Hlp-6_normal.jpg"/>
    <hyperlink ref="V38" r:id="rId170" display="http://pbs.twimg.com/profile_images/1119080743223713795/Mo7Hlp-6_normal.jpg"/>
    <hyperlink ref="V39" r:id="rId171" display="http://pbs.twimg.com/profile_images/1150780527278002178/-4CnvMGc_normal.jpg"/>
    <hyperlink ref="V40" r:id="rId172" display="http://pbs.twimg.com/profile_images/378800000271983472/ed2e787f1440b2dd6646995c5ca85ab4_normal.jpeg"/>
    <hyperlink ref="V41" r:id="rId173" display="http://pbs.twimg.com/profile_images/1143276521362264065/QWdqNO8K_normal.jpg"/>
    <hyperlink ref="V42" r:id="rId174" display="http://pbs.twimg.com/profile_images/1143276521362264065/QWdqNO8K_normal.jpg"/>
    <hyperlink ref="V43" r:id="rId175" display="http://pbs.twimg.com/profile_images/1143276521362264065/QWdqNO8K_normal.jpg"/>
    <hyperlink ref="V44" r:id="rId176" display="http://pbs.twimg.com/profile_images/1135948350044409862/W6Mgh9L__normal.jpg"/>
    <hyperlink ref="V45" r:id="rId177" display="http://pbs.twimg.com/profile_images/1108894313935761409/PcBCKjsH_normal.jpg"/>
    <hyperlink ref="V46" r:id="rId178" display="http://pbs.twimg.com/profile_images/1108894313935761409/PcBCKjsH_normal.jpg"/>
    <hyperlink ref="V47" r:id="rId179" display="http://pbs.twimg.com/profile_images/1108894313935761409/PcBCKjsH_normal.jpg"/>
    <hyperlink ref="V48" r:id="rId180" display="http://pbs.twimg.com/profile_images/1108894313935761409/PcBCKjsH_normal.jpg"/>
    <hyperlink ref="V49" r:id="rId181" display="http://pbs.twimg.com/profile_images/1146167846411673601/CfWZ1vNh_normal.jpg"/>
    <hyperlink ref="V50" r:id="rId182" display="http://pbs.twimg.com/profile_images/1146167846411673601/CfWZ1vNh_normal.jpg"/>
    <hyperlink ref="V51" r:id="rId183" display="http://pbs.twimg.com/profile_images/999531759036387329/NSzZ5Cge_normal.jpg"/>
    <hyperlink ref="V52" r:id="rId184" display="https://pbs.twimg.com/media/D_TXfVNW4AEgALV.jpg"/>
    <hyperlink ref="V53" r:id="rId185" display="http://pbs.twimg.com/profile_images/471294056828399617/nINwN6KH_normal.png"/>
    <hyperlink ref="V54" r:id="rId186" display="http://pbs.twimg.com/profile_images/1053663546674946049/-QO3gaOX_normal.jpg"/>
    <hyperlink ref="V55" r:id="rId187" display="http://pbs.twimg.com/profile_images/1053663546674946049/-QO3gaOX_normal.jpg"/>
    <hyperlink ref="V56" r:id="rId188" display="https://pbs.twimg.com/media/D_TpCohXoAA0rbs.jpg"/>
    <hyperlink ref="V57" r:id="rId189" display="http://pbs.twimg.com/profile_images/1098841038746202112/jxbfoML__normal.jpg"/>
    <hyperlink ref="V58" r:id="rId190" display="http://pbs.twimg.com/profile_images/1042329941940088833/SxXTQL_S_normal.jpg"/>
    <hyperlink ref="V59" r:id="rId191" display="http://pbs.twimg.com/profile_images/1085297598645395457/azr24VZU_normal.jpg"/>
    <hyperlink ref="V60" r:id="rId192" display="http://pbs.twimg.com/profile_images/1139938834093879296/gMcT03Hy_normal.jpg"/>
    <hyperlink ref="V61" r:id="rId193" display="http://pbs.twimg.com/profile_images/994971479203860481/uOKVrRKj_normal.jpg"/>
    <hyperlink ref="V62" r:id="rId194" display="http://pbs.twimg.com/profile_images/994971479203860481/uOKVrRKj_normal.jpg"/>
    <hyperlink ref="V63" r:id="rId195" display="http://pbs.twimg.com/profile_images/1087860045667332096/LYwSyjVu_normal.jpg"/>
    <hyperlink ref="V64" r:id="rId196" display="http://pbs.twimg.com/profile_images/1087860045667332096/LYwSyjVu_normal.jpg"/>
    <hyperlink ref="V65" r:id="rId197" display="http://pbs.twimg.com/profile_images/1123607370087772160/FVEbOUQF_normal.jpg"/>
    <hyperlink ref="V66" r:id="rId198" display="http://pbs.twimg.com/profile_images/1149358239408119809/mNPQtngs_normal.jpg"/>
    <hyperlink ref="V67" r:id="rId199" display="http://pbs.twimg.com/profile_images/1149358239408119809/mNPQtngs_normal.jpg"/>
    <hyperlink ref="V68" r:id="rId200" display="http://pbs.twimg.com/profile_images/1149358239408119809/mNPQtngs_normal.jpg"/>
    <hyperlink ref="V69" r:id="rId201" display="http://pbs.twimg.com/profile_images/1149358239408119809/mNPQtngs_normal.jpg"/>
    <hyperlink ref="V70" r:id="rId202" display="http://pbs.twimg.com/profile_images/1149358239408119809/mNPQtngs_normal.jpg"/>
    <hyperlink ref="V71" r:id="rId203" display="http://pbs.twimg.com/profile_images/1149358239408119809/mNPQtngs_normal.jpg"/>
    <hyperlink ref="V72" r:id="rId204" display="http://pbs.twimg.com/profile_images/1149358239408119809/mNPQtngs_normal.jpg"/>
    <hyperlink ref="V73" r:id="rId205" display="http://pbs.twimg.com/profile_images/1149358239408119809/mNPQtngs_normal.jpg"/>
    <hyperlink ref="V74" r:id="rId206" display="http://pbs.twimg.com/profile_images/1149358239408119809/mNPQtngs_normal.jpg"/>
    <hyperlink ref="V75" r:id="rId207" display="http://pbs.twimg.com/profile_images/1149358239408119809/mNPQtngs_normal.jpg"/>
    <hyperlink ref="V76" r:id="rId208" display="http://pbs.twimg.com/profile_images/71372076/stan_normal.jpg"/>
    <hyperlink ref="V77" r:id="rId209" display="http://pbs.twimg.com/profile_images/1104344392679280641/e3_U9TDx_normal.jpg"/>
    <hyperlink ref="V78" r:id="rId210" display="https://pbs.twimg.com/media/D_UCsRnUwAIaCsz.jpg"/>
    <hyperlink ref="V79" r:id="rId211" display="http://pbs.twimg.com/profile_images/1112843862098075648/g1sBzzX3_normal.jpg"/>
    <hyperlink ref="V80" r:id="rId212" display="http://pbs.twimg.com/profile_images/1115836537298722818/v3nzJj9K_normal.jpg"/>
    <hyperlink ref="V81" r:id="rId213" display="http://pbs.twimg.com/profile_images/1132844926910238721/u7YbT0UG_normal.jpg"/>
    <hyperlink ref="V82" r:id="rId214" display="http://pbs.twimg.com/profile_images/1101828519913500673/aU61Xn8h_normal.jpg"/>
    <hyperlink ref="V83" r:id="rId215" display="http://pbs.twimg.com/profile_images/1101828519913500673/aU61Xn8h_normal.jpg"/>
    <hyperlink ref="V84" r:id="rId216" display="http://pbs.twimg.com/profile_images/1060456627935956993/oldH0VzR_normal.jpg"/>
    <hyperlink ref="V85" r:id="rId217" display="http://pbs.twimg.com/profile_images/1147365873084239875/C5fmaEEd_normal.jpg"/>
    <hyperlink ref="V86" r:id="rId218" display="http://pbs.twimg.com/profile_images/1104462031053312000/r8ElR9en_normal.jpg"/>
    <hyperlink ref="V87" r:id="rId219" display="http://pbs.twimg.com/profile_images/1104462031053312000/r8ElR9en_normal.jpg"/>
    <hyperlink ref="V88" r:id="rId220" display="http://pbs.twimg.com/profile_images/1148666348198871041/xK_XKdMy_normal.jpg"/>
    <hyperlink ref="V89" r:id="rId221" display="http://pbs.twimg.com/profile_images/1144220695511126019/uOm_k6rw_normal.jpg"/>
    <hyperlink ref="V90" r:id="rId222" display="http://pbs.twimg.com/profile_images/1144220695511126019/uOm_k6rw_normal.jpg"/>
    <hyperlink ref="V91" r:id="rId223" display="http://pbs.twimg.com/profile_images/1144220695511126019/uOm_k6rw_normal.jpg"/>
    <hyperlink ref="V92" r:id="rId224" display="http://pbs.twimg.com/profile_images/378800000660224966/ab04d55adc321728a18233f9496a6818_normal.jpeg"/>
    <hyperlink ref="V93" r:id="rId225" display="https://pbs.twimg.com/tweet_video_thumb/D_Uwx9ZXoAUcVXk.jpg"/>
    <hyperlink ref="V94" r:id="rId226" display="https://pbs.twimg.com/tweet_video_thumb/D_VJmNHXsAAzVcM.jpg"/>
    <hyperlink ref="V95" r:id="rId227" display="http://pbs.twimg.com/profile_images/1139763287434784769/V1KvaEp7_normal.jpg"/>
    <hyperlink ref="V96" r:id="rId228" display="http://pbs.twimg.com/profile_images/893650768506478593/ORROmzSe_normal.jpg"/>
    <hyperlink ref="V97" r:id="rId229" display="http://pbs.twimg.com/profile_images/688459867544252417/y8u29bKm_normal.jpg"/>
    <hyperlink ref="V98" r:id="rId230" display="https://pbs.twimg.com/tweet_video_thumb/D_VdGqMUwAU7jpM.jpg"/>
    <hyperlink ref="V99" r:id="rId231" display="http://pbs.twimg.com/profile_images/1082805884160540672/YRB7k8wP_normal.jpg"/>
    <hyperlink ref="V100" r:id="rId232" display="http://pbs.twimg.com/profile_images/1082805884160540672/YRB7k8wP_normal.jpg"/>
    <hyperlink ref="V101" r:id="rId233" display="http://pbs.twimg.com/profile_images/1120426402749329408/0_CvBjHs_normal.jpg"/>
    <hyperlink ref="V102" r:id="rId234" display="http://pbs.twimg.com/profile_images/1142526863585230848/Z0EMK52T_normal.jpg"/>
    <hyperlink ref="V103" r:id="rId235" display="http://pbs.twimg.com/profile_images/1142526863585230848/Z0EMK52T_normal.jpg"/>
    <hyperlink ref="V104" r:id="rId236" display="http://pbs.twimg.com/profile_images/1142526863585230848/Z0EMK52T_normal.jpg"/>
    <hyperlink ref="V105" r:id="rId237" display="http://pbs.twimg.com/profile_images/1142526863585230848/Z0EMK52T_normal.jpg"/>
    <hyperlink ref="V106" r:id="rId238" display="http://pbs.twimg.com/profile_images/1142526863585230848/Z0EMK52T_normal.jpg"/>
    <hyperlink ref="V107" r:id="rId239" display="http://pbs.twimg.com/profile_images/1142526863585230848/Z0EMK52T_normal.jpg"/>
    <hyperlink ref="V108" r:id="rId240" display="http://pbs.twimg.com/profile_images/1142526863585230848/Z0EMK52T_normal.jpg"/>
    <hyperlink ref="V109" r:id="rId241" display="http://pbs.twimg.com/profile_images/1149848951056506880/37BOUpCl_normal.jpg"/>
    <hyperlink ref="V110" r:id="rId242" display="http://pbs.twimg.com/profile_images/1149848951056506880/37BOUpCl_normal.jpg"/>
    <hyperlink ref="V111" r:id="rId243" display="http://pbs.twimg.com/profile_images/1150614323422814209/b5KTEiEK_normal.jpg"/>
    <hyperlink ref="V112" r:id="rId244" display="http://pbs.twimg.com/profile_images/1150614323422814209/b5KTEiEK_normal.jpg"/>
    <hyperlink ref="V113" r:id="rId245" display="http://pbs.twimg.com/profile_images/1150614323422814209/b5KTEiEK_normal.jpg"/>
    <hyperlink ref="V114" r:id="rId246" display="http://pbs.twimg.com/profile_images/1147155604458184704/j4CE7yo9_normal.jpg"/>
    <hyperlink ref="V115" r:id="rId247" display="http://pbs.twimg.com/profile_images/1147155604458184704/j4CE7yo9_normal.jpg"/>
    <hyperlink ref="V116" r:id="rId248" display="http://pbs.twimg.com/profile_images/1147155604458184704/j4CE7yo9_normal.jpg"/>
    <hyperlink ref="V117" r:id="rId249" display="http://pbs.twimg.com/profile_images/1032424326375456768/ox7RWNG3_normal.jpg"/>
    <hyperlink ref="V118" r:id="rId250" display="http://pbs.twimg.com/profile_images/1032424326375456768/ox7RWNG3_normal.jpg"/>
    <hyperlink ref="V119" r:id="rId251" display="https://pbs.twimg.com/media/D_W82CfXYAAEGfl.jpg"/>
    <hyperlink ref="V120" r:id="rId252" display="http://pbs.twimg.com/profile_images/1147438833526611968/xf-WnVpn_normal.png"/>
    <hyperlink ref="V121" r:id="rId253" display="http://pbs.twimg.com/profile_images/1147438833526611968/xf-WnVpn_normal.png"/>
    <hyperlink ref="V122" r:id="rId254" display="http://pbs.twimg.com/profile_images/1147793441268609025/zdKutKy8_normal.jpg"/>
    <hyperlink ref="V123" r:id="rId255" display="http://pbs.twimg.com/profile_images/1133943154179280896/g3vv0LcJ_normal.jpg"/>
    <hyperlink ref="V124" r:id="rId256" display="https://pbs.twimg.com/ext_tw_video_thumb/1150052135117250560/pu/img/5Y_6g04uvelTd_y3.jpg"/>
    <hyperlink ref="V125" r:id="rId257" display="http://pbs.twimg.com/profile_images/1147661012734230528/9QNYVDSI_normal.jpg"/>
    <hyperlink ref="V126" r:id="rId258" display="https://pbs.twimg.com/ext_tw_video_thumb/1150065267327868929/pu/img/rdxeex7I9NCHgtrF.jpg"/>
    <hyperlink ref="V127" r:id="rId259" display="http://pbs.twimg.com/profile_images/1140612976023605248/rNarcI4V_normal.jpg"/>
    <hyperlink ref="V128" r:id="rId260" display="http://pbs.twimg.com/profile_images/1046520562426818561/WRAULug-_normal.jpg"/>
    <hyperlink ref="V129" r:id="rId261" display="http://pbs.twimg.com/profile_images/1113213098427600897/vyiXtDvi_normal.jpg"/>
    <hyperlink ref="V130" r:id="rId262" display="http://pbs.twimg.com/profile_images/2223977341/saved_photo_normal.jpg"/>
    <hyperlink ref="V131" r:id="rId263" display="https://pbs.twimg.com/tweet_video_thumb/D_Ey7jrVAAA-N93.jpg"/>
    <hyperlink ref="V132" r:id="rId264" display="http://pbs.twimg.com/profile_images/989640277081149444/MSuf7bhf_normal.jpg"/>
    <hyperlink ref="V133" r:id="rId265" display="https://pbs.twimg.com/tweet_video_thumb/D_Tx1YYWsAAmdbC.jpg"/>
    <hyperlink ref="V134" r:id="rId266" display="http://pbs.twimg.com/profile_images/989640277081149444/MSuf7bhf_normal.jpg"/>
    <hyperlink ref="V135" r:id="rId267" display="http://pbs.twimg.com/profile_images/989640277081149444/MSuf7bhf_normal.jpg"/>
    <hyperlink ref="V136" r:id="rId268" display="https://pbs.twimg.com/tweet_video_thumb/D_URNtwXoAEUgoA.jpg"/>
    <hyperlink ref="V137" r:id="rId269" display="https://pbs.twimg.com/tweet_video_thumb/D_UaZAzWsAAPqht.jpg"/>
    <hyperlink ref="V138" r:id="rId270" display="http://pbs.twimg.com/profile_images/989640277081149444/MSuf7bhf_normal.jpg"/>
    <hyperlink ref="V139" r:id="rId271" display="https://pbs.twimg.com/tweet_video_thumb/D_XuEU4XsAERIyo.jpg"/>
    <hyperlink ref="V140" r:id="rId272" display="https://pbs.twimg.com/tweet_video_thumb/D_XulW3XoAEYX4N.jpg"/>
    <hyperlink ref="V141" r:id="rId273" display="http://pbs.twimg.com/profile_images/989640277081149444/MSuf7bhf_normal.jpg"/>
    <hyperlink ref="V142" r:id="rId274" display="http://pbs.twimg.com/profile_images/1091981371692716032/ORmsIJXy_normal.jpg"/>
    <hyperlink ref="V143" r:id="rId275" display="http://pbs.twimg.com/profile_images/1054609440509444096/TNpwV006_normal.jpg"/>
    <hyperlink ref="V144" r:id="rId276" display="http://pbs.twimg.com/profile_images/1144294572874448896/H2gaUF-D_normal.png"/>
    <hyperlink ref="V145" r:id="rId277" display="http://pbs.twimg.com/profile_images/1141738961586544642/kWFr79ZC_normal.jpg"/>
    <hyperlink ref="V146" r:id="rId278" display="http://pbs.twimg.com/profile_images/1139912130285703168/r3vLJj8c_normal.jpg"/>
    <hyperlink ref="V147" r:id="rId279" display="http://pbs.twimg.com/profile_images/1144362069749198849/dGHJZ3rE_normal.jpg"/>
    <hyperlink ref="V148" r:id="rId280" display="http://pbs.twimg.com/profile_images/1847120262/image_normal.jpg"/>
    <hyperlink ref="V149" r:id="rId281" display="http://pbs.twimg.com/profile_images/1142669560425930754/thdqlW-s_normal.jpg"/>
    <hyperlink ref="V150" r:id="rId282" display="https://pbs.twimg.com/tweet_video_thumb/D_YDlOTU8AAV5OR.jpg"/>
    <hyperlink ref="V151" r:id="rId283" display="http://pbs.twimg.com/profile_images/1084714636904001538/QFVDr3tt_normal.jpg"/>
    <hyperlink ref="V152" r:id="rId284" display="http://pbs.twimg.com/profile_images/1084714636904001538/QFVDr3tt_normal.jpg"/>
    <hyperlink ref="V153" r:id="rId285" display="http://pbs.twimg.com/profile_images/1084714636904001538/QFVDr3tt_normal.jpg"/>
    <hyperlink ref="V154" r:id="rId286" display="http://pbs.twimg.com/profile_images/1084714636904001538/QFVDr3tt_normal.jpg"/>
    <hyperlink ref="V155" r:id="rId287" display="http://pbs.twimg.com/profile_images/548522605284560897/f3myTEG3_normal.jpeg"/>
    <hyperlink ref="V156" r:id="rId288" display="http://pbs.twimg.com/profile_images/548522605284560897/f3myTEG3_normal.jpeg"/>
    <hyperlink ref="V157" r:id="rId289" display="http://pbs.twimg.com/profile_images/885319656923422721/qsjgRflR_normal.jpg"/>
    <hyperlink ref="V158" r:id="rId290" display="http://pbs.twimg.com/profile_images/439252405604331520/vPUfBAgq_normal.jpeg"/>
    <hyperlink ref="V159" r:id="rId291" display="https://pbs.twimg.com/tweet_video_thumb/D_Ey7jrVAAA-N93.jpg"/>
    <hyperlink ref="V160" r:id="rId292" display="http://pbs.twimg.com/profile_images/1016667685457932288/mNTS2aBP_normal.jpg"/>
    <hyperlink ref="V161" r:id="rId293" display="https://pbs.twimg.com/media/D_YikmWW4AAPDsS.jpg"/>
    <hyperlink ref="V162" r:id="rId294" display="http://pbs.twimg.com/profile_images/1036473115210145792/SAIxlmuj_normal.jpg"/>
    <hyperlink ref="V163" r:id="rId295" display="http://pbs.twimg.com/profile_images/1150317563705987072/v4p9TapQ_normal.jpg"/>
    <hyperlink ref="V164" r:id="rId296" display="http://pbs.twimg.com/profile_images/1123731917302579200/evvm1jgf_normal.jpg"/>
    <hyperlink ref="V165" r:id="rId297" display="http://pbs.twimg.com/profile_images/1123731917302579200/evvm1jgf_normal.jpg"/>
    <hyperlink ref="V166" r:id="rId298" display="http://pbs.twimg.com/profile_images/1123731917302579200/evvm1jgf_normal.jpg"/>
    <hyperlink ref="V167" r:id="rId299" display="http://pbs.twimg.com/profile_images/1123731917302579200/evvm1jgf_normal.jpg"/>
    <hyperlink ref="V168" r:id="rId300" display="https://pbs.twimg.com/media/D_Xjzu4WkAEWoB9.jpg"/>
    <hyperlink ref="V169" r:id="rId301" display="http://pbs.twimg.com/profile_images/1123731917302579200/evvm1jgf_normal.jpg"/>
    <hyperlink ref="V170" r:id="rId302" display="http://pbs.twimg.com/profile_images/1123731917302579200/evvm1jgf_normal.jpg"/>
    <hyperlink ref="V171" r:id="rId303" display="http://pbs.twimg.com/profile_images/1123731917302579200/evvm1jgf_normal.jpg"/>
    <hyperlink ref="V172" r:id="rId304" display="https://pbs.twimg.com/media/D_X0hkAWsAERfiP.jpg"/>
    <hyperlink ref="V173" r:id="rId305" display="http://pbs.twimg.com/profile_images/1123731917302579200/evvm1jgf_normal.jpg"/>
    <hyperlink ref="V174" r:id="rId306" display="http://pbs.twimg.com/profile_images/1123731917302579200/evvm1jgf_normal.jpg"/>
    <hyperlink ref="V175" r:id="rId307" display="http://pbs.twimg.com/profile_images/1123731917302579200/evvm1jgf_normal.jpg"/>
    <hyperlink ref="V176" r:id="rId308" display="http://pbs.twimg.com/profile_images/1123731917302579200/evvm1jgf_normal.jpg"/>
    <hyperlink ref="V177" r:id="rId309" display="http://pbs.twimg.com/profile_images/1123731917302579200/evvm1jgf_normal.jpg"/>
    <hyperlink ref="V178" r:id="rId310" display="http://pbs.twimg.com/profile_images/1123731917302579200/evvm1jgf_normal.jpg"/>
    <hyperlink ref="V179" r:id="rId311" display="http://pbs.twimg.com/profile_images/1123731917302579200/evvm1jgf_normal.jpg"/>
    <hyperlink ref="V180" r:id="rId312" display="http://pbs.twimg.com/profile_images/1123731917302579200/evvm1jgf_normal.jpg"/>
    <hyperlink ref="V181" r:id="rId313" display="http://pbs.twimg.com/profile_images/1123731917302579200/evvm1jgf_normal.jpg"/>
    <hyperlink ref="V182" r:id="rId314" display="http://pbs.twimg.com/profile_images/1123731917302579200/evvm1jgf_normal.jpg"/>
    <hyperlink ref="V183" r:id="rId315" display="http://pbs.twimg.com/profile_images/1123731917302579200/evvm1jgf_normal.jpg"/>
    <hyperlink ref="V184" r:id="rId316" display="https://pbs.twimg.com/media/D_YXfXsXkAEHGmp.jpg"/>
    <hyperlink ref="V185" r:id="rId317" display="http://pbs.twimg.com/profile_images/954359043375562752/oTjPWS_O_normal.jpg"/>
    <hyperlink ref="V186" r:id="rId318" display="https://pbs.twimg.com/tweet_video_thumb/D_NvlI1XkAAEUef.jpg"/>
    <hyperlink ref="V187" r:id="rId319" display="http://pbs.twimg.com/profile_images/1150589387874406405/DnZUg-ur_normal.jpg"/>
    <hyperlink ref="V188" r:id="rId320" display="http://pbs.twimg.com/profile_images/1150589387874406405/DnZUg-ur_normal.jpg"/>
    <hyperlink ref="V189" r:id="rId321" display="http://pbs.twimg.com/profile_images/1150578195915296769/esfFk1AQ_normal.jpg"/>
    <hyperlink ref="V190" r:id="rId322" display="http://pbs.twimg.com/profile_images/1928421648/image_normal.jpg"/>
    <hyperlink ref="V191" r:id="rId323" display="http://abs.twimg.com/sticky/default_profile_images/default_profile_normal.png"/>
    <hyperlink ref="V192" r:id="rId324" display="http://pbs.twimg.com/profile_images/658399311802163200/ziztE2QS_normal.jpg"/>
    <hyperlink ref="V193" r:id="rId325" display="http://pbs.twimg.com/profile_images/1066510807649808384/IhwsJxDi_normal.jpg"/>
    <hyperlink ref="V194" r:id="rId326" display="http://pbs.twimg.com/profile_images/1144575358236266497/vqxFt2M0_normal.jpg"/>
    <hyperlink ref="V195" r:id="rId327" display="https://pbs.twimg.com/media/D_ZDDYmWwAESXO4.jpg"/>
    <hyperlink ref="V196" r:id="rId328" display="https://pbs.twimg.com/media/D_ZDDYmWwAESXO4.jpg"/>
    <hyperlink ref="V197" r:id="rId329" display="http://pbs.twimg.com/profile_images/1141869565389025285/b9E1RfU__normal.jpg"/>
    <hyperlink ref="V198" r:id="rId330" display="http://pbs.twimg.com/profile_images/1139340524735934464/kq5RQOAy_normal.jpg"/>
    <hyperlink ref="V199" r:id="rId331" display="http://pbs.twimg.com/profile_images/1103678905091833857/v0YmQu7Q_normal.jpg"/>
    <hyperlink ref="V200" r:id="rId332" display="http://pbs.twimg.com/profile_images/1135251706227363840/sFaoIugJ_normal.jpg"/>
    <hyperlink ref="V201" r:id="rId333" display="http://pbs.twimg.com/profile_images/1120661276236177408/biEvJMz2_normal.jpg"/>
    <hyperlink ref="V202" r:id="rId334" display="http://pbs.twimg.com/profile_images/777487987793797121/e2sdwquE_normal.jpg"/>
    <hyperlink ref="V203" r:id="rId335" display="http://pbs.twimg.com/profile_images/1125792807082442753/6dpNTdFT_normal.jpg"/>
    <hyperlink ref="V204" r:id="rId336" display="http://pbs.twimg.com/profile_images/1144411777704308736/D9LEJod7_normal.jpg"/>
    <hyperlink ref="V205" r:id="rId337" display="http://pbs.twimg.com/profile_images/1149089230045569024/9KUSZqca_normal.jpg"/>
    <hyperlink ref="V206" r:id="rId338" display="https://pbs.twimg.com/media/D_YlMOdX4AEm_f6.jpg"/>
    <hyperlink ref="V207" r:id="rId339" display="http://pbs.twimg.com/profile_images/925467304749617152/B6qrbn7R_normal.jpg"/>
    <hyperlink ref="V208" r:id="rId340" display="http://pbs.twimg.com/profile_images/1081753399278952448/GXn08M95_normal.jpg"/>
    <hyperlink ref="V209" r:id="rId341" display="http://pbs.twimg.com/profile_images/925467304749617152/B6qrbn7R_normal.jpg"/>
    <hyperlink ref="V210" r:id="rId342" display="http://pbs.twimg.com/profile_images/925467304749617152/B6qrbn7R_normal.jpg"/>
    <hyperlink ref="V211" r:id="rId343" display="http://pbs.twimg.com/profile_images/925467304749617152/B6qrbn7R_normal.jpg"/>
    <hyperlink ref="V212" r:id="rId344" display="http://pbs.twimg.com/profile_images/672386937253048320/NijycARA_normal.jpg"/>
    <hyperlink ref="V213" r:id="rId345" display="http://pbs.twimg.com/profile_images/672386937253048320/NijycARA_normal.jpg"/>
    <hyperlink ref="V214" r:id="rId346" display="http://pbs.twimg.com/profile_images/481210139144630272/M_ntE4ST_normal.jpeg"/>
    <hyperlink ref="V215" r:id="rId347" display="http://pbs.twimg.com/profile_images/1148217962521878528/N8DGnfNC_normal.jpg"/>
    <hyperlink ref="V216" r:id="rId348" display="http://pbs.twimg.com/profile_images/505565892814835712/1aT7HJdq_normal.jpeg"/>
    <hyperlink ref="V217" r:id="rId349" display="http://pbs.twimg.com/profile_images/1147704521352732672/WZ-kMfxS_normal.jpg"/>
    <hyperlink ref="V218" r:id="rId350" display="http://pbs.twimg.com/profile_images/1139015067914182661/pzQsRlwY_normal.jpg"/>
    <hyperlink ref="V219" r:id="rId351" display="http://pbs.twimg.com/profile_images/1139015067914182661/pzQsRlwY_normal.jpg"/>
    <hyperlink ref="V220" r:id="rId352" display="http://pbs.twimg.com/profile_images/1139015067914182661/pzQsRlwY_normal.jpg"/>
    <hyperlink ref="V221" r:id="rId353" display="http://pbs.twimg.com/profile_images/1103354053654970368/owIGSzQn_normal.jpg"/>
    <hyperlink ref="V222" r:id="rId354" display="http://pbs.twimg.com/profile_images/1108558134681976832/QcHAeW-Q_normal.jpg"/>
    <hyperlink ref="V223" r:id="rId355" display="http://pbs.twimg.com/profile_images/1108558134681976832/QcHAeW-Q_normal.jpg"/>
    <hyperlink ref="V224" r:id="rId356" display="http://pbs.twimg.com/profile_images/1147556101107458049/HxKKSA0O_normal.jpg"/>
    <hyperlink ref="V225" r:id="rId357" display="http://pbs.twimg.com/profile_images/1147556101107458049/HxKKSA0O_normal.jpg"/>
    <hyperlink ref="V226" r:id="rId358" display="http://pbs.twimg.com/profile_images/1147556101107458049/HxKKSA0O_normal.jpg"/>
    <hyperlink ref="V227" r:id="rId359" display="http://pbs.twimg.com/profile_images/1147556101107458049/HxKKSA0O_normal.jpg"/>
    <hyperlink ref="V228" r:id="rId360" display="https://pbs.twimg.com/media/D_ZsLeLX4AM_yZL.jpg"/>
    <hyperlink ref="V229" r:id="rId361" display="http://pbs.twimg.com/profile_images/1126321609189535749/JNoS4dZr_normal.jpg"/>
    <hyperlink ref="V230" r:id="rId362" display="http://pbs.twimg.com/profile_images/1126321609189535749/JNoS4dZr_normal.jpg"/>
    <hyperlink ref="V231" r:id="rId363" display="http://pbs.twimg.com/profile_images/1138967817217351681/AklUR3bz_normal.jpg"/>
    <hyperlink ref="V232" r:id="rId364" display="https://pbs.twimg.com/tweet_video_thumb/D_ZEt0gX4AUbt6g.jpg"/>
    <hyperlink ref="V233" r:id="rId365" display="https://pbs.twimg.com/tweet_video_thumb/D_ZuwphXYAENqoW.jpg"/>
    <hyperlink ref="V234" r:id="rId366" display="http://pbs.twimg.com/profile_images/1129393020997128192/Brm-hROK_normal.jpg"/>
    <hyperlink ref="V235" r:id="rId367" display="http://pbs.twimg.com/profile_images/1150226583950680064/ZnYkDQ5F_normal.jpg"/>
    <hyperlink ref="V236" r:id="rId368" display="http://pbs.twimg.com/profile_images/1150226583950680064/ZnYkDQ5F_normal.jpg"/>
    <hyperlink ref="V237" r:id="rId369" display="http://pbs.twimg.com/profile_images/1150226583950680064/ZnYkDQ5F_normal.jpg"/>
    <hyperlink ref="V238" r:id="rId370" display="http://pbs.twimg.com/profile_images/1150668915565060096/3CSVwDj5_normal.png"/>
    <hyperlink ref="V239" r:id="rId371" display="http://pbs.twimg.com/profile_images/1135583032755269633/g-NhT1Cg_normal.jpg"/>
    <hyperlink ref="V240" r:id="rId372" display="http://pbs.twimg.com/profile_images/1146231622754168833/cwunW4a1_normal.jpg"/>
    <hyperlink ref="V241" r:id="rId373" display="http://pbs.twimg.com/profile_images/1102809673781125121/NNKRJ0WX_normal.jpg"/>
    <hyperlink ref="V242" r:id="rId374" display="https://pbs.twimg.com/tweet_video_thumb/D_P-dz4VAAAneG4.jpg"/>
    <hyperlink ref="V243" r:id="rId375" display="http://pbs.twimg.com/profile_images/1123512793821478917/zCJ-pjV3_normal.jpg"/>
    <hyperlink ref="V244" r:id="rId376" display="http://pbs.twimg.com/profile_images/1123512793821478917/zCJ-pjV3_normal.jpg"/>
    <hyperlink ref="V245" r:id="rId377" display="http://pbs.twimg.com/profile_images/750896300594384896/EeGt5I6d_normal.jpg"/>
    <hyperlink ref="V246" r:id="rId378" display="http://pbs.twimg.com/profile_images/1144983331513274368/eoohYnLl_normal.jpg"/>
    <hyperlink ref="V247" r:id="rId379" display="http://pbs.twimg.com/profile_images/1144983331513274368/eoohYnLl_normal.jpg"/>
    <hyperlink ref="V248" r:id="rId380" display="http://pbs.twimg.com/profile_images/1148068396124295168/PHEAlPQg_normal.png"/>
    <hyperlink ref="V249" r:id="rId381" display="http://pbs.twimg.com/profile_images/1148068396124295168/PHEAlPQg_normal.png"/>
    <hyperlink ref="V250" r:id="rId382" display="http://pbs.twimg.com/profile_images/1148068396124295168/PHEAlPQg_normal.png"/>
    <hyperlink ref="V251" r:id="rId383" display="http://pbs.twimg.com/profile_images/1148068396124295168/PHEAlPQg_normal.png"/>
    <hyperlink ref="V252" r:id="rId384" display="http://pbs.twimg.com/profile_images/1148068396124295168/PHEAlPQg_normal.png"/>
    <hyperlink ref="V253" r:id="rId385" display="http://pbs.twimg.com/profile_images/1148068396124295168/PHEAlPQg_normal.png"/>
    <hyperlink ref="V254" r:id="rId386" display="http://pbs.twimg.com/profile_images/1148068396124295168/PHEAlPQg_normal.png"/>
    <hyperlink ref="V255" r:id="rId387" display="https://pbs.twimg.com/tweet_video_thumb/D_Ey7jrVAAA-N93.jpg"/>
    <hyperlink ref="V256" r:id="rId388" display="http://pbs.twimg.com/profile_images/1137433337146961921/7JFkpUYV_normal.jpg"/>
    <hyperlink ref="V257" r:id="rId389" display="http://pbs.twimg.com/profile_images/1137433337146961921/7JFkpUYV_normal.jpg"/>
    <hyperlink ref="V258" r:id="rId390" display="http://pbs.twimg.com/profile_images/1095205794860097537/o0uARNGI_normal.jpg"/>
    <hyperlink ref="V259" r:id="rId391" display="http://pbs.twimg.com/profile_images/1105711477074391040/kzVmoloZ_normal.jpg"/>
    <hyperlink ref="V260" r:id="rId392" display="http://pbs.twimg.com/profile_images/1133182300081008641/GIloTI1t_normal.jpg"/>
    <hyperlink ref="V261" r:id="rId393" display="http://pbs.twimg.com/profile_images/1146943737257291776/ob5GF7o0_normal.jpg"/>
    <hyperlink ref="V262" r:id="rId394" display="http://pbs.twimg.com/profile_images/745068679939792896/9C10PKJc_normal.jpg"/>
    <hyperlink ref="V263" r:id="rId395" display="https://pbs.twimg.com/tweet_video_thumb/D_Ey7jrVAAA-N93.jpg"/>
    <hyperlink ref="V264" r:id="rId396" display="http://pbs.twimg.com/profile_images/1129854504063590400/eBI_Tufd_normal.jpg"/>
    <hyperlink ref="V265" r:id="rId397" display="http://pbs.twimg.com/profile_images/1125110117064531968/vY_Wo6HV_normal.png"/>
    <hyperlink ref="V266" r:id="rId398" display="http://pbs.twimg.com/profile_images/1122367797911121920/8IwFak6e_normal.jpg"/>
    <hyperlink ref="V267" r:id="rId399" display="http://pbs.twimg.com/profile_images/1123998659480309766/gG2IrUPU_normal.jpg"/>
    <hyperlink ref="V268" r:id="rId400" display="http://pbs.twimg.com/profile_images/1123998659480309766/gG2IrUPU_normal.jpg"/>
    <hyperlink ref="V269" r:id="rId401" display="http://pbs.twimg.com/profile_images/1141839933944008704/ZGD6zsjF_normal.jpg"/>
    <hyperlink ref="V270" r:id="rId402" display="http://pbs.twimg.com/profile_images/1145467523132882944/AO1ux88W_normal.jpg"/>
    <hyperlink ref="V271" r:id="rId403" display="http://pbs.twimg.com/profile_images/802511785207230464/LuXWGPib_normal.jpg"/>
    <hyperlink ref="V272" r:id="rId404" display="http://pbs.twimg.com/profile_images/1087535071194685443/kWRA1n8t_normal.jpg"/>
    <hyperlink ref="V273" r:id="rId405" display="http://pbs.twimg.com/profile_images/1087535071194685443/kWRA1n8t_normal.jpg"/>
    <hyperlink ref="V274" r:id="rId406" display="http://pbs.twimg.com/profile_images/1087535071194685443/kWRA1n8t_normal.jpg"/>
    <hyperlink ref="V275" r:id="rId407" display="http://pbs.twimg.com/profile_images/1087535071194685443/kWRA1n8t_normal.jpg"/>
    <hyperlink ref="V276" r:id="rId408" display="http://pbs.twimg.com/profile_images/940327012648079362/UbqtXFAd_normal.jpg"/>
    <hyperlink ref="V277" r:id="rId409" display="http://pbs.twimg.com/profile_images/1150434687166406656/oDR2AUp7_normal.jpg"/>
    <hyperlink ref="V278" r:id="rId410" display="http://pbs.twimg.com/profile_images/986073240643698688/GfzC-4p__normal.jpg"/>
    <hyperlink ref="V279" r:id="rId411" display="http://pbs.twimg.com/profile_images/1141728806316777473/S2BDPXGs_normal.jpg"/>
    <hyperlink ref="V280" r:id="rId412" display="http://pbs.twimg.com/profile_images/1146545363932893184/BxkZdqNl_normal.jpg"/>
    <hyperlink ref="V281" r:id="rId413" display="http://pbs.twimg.com/profile_images/1138919297793843200/Gml2gUja_normal.jpg"/>
    <hyperlink ref="V282" r:id="rId414" display="http://pbs.twimg.com/profile_images/1138919297793843200/Gml2gUja_normal.jpg"/>
    <hyperlink ref="V283" r:id="rId415" display="http://pbs.twimg.com/profile_images/987382481774170114/5bEK6TF5_normal.jpg"/>
    <hyperlink ref="V284" r:id="rId416" display="http://pbs.twimg.com/profile_images/987382481774170114/5bEK6TF5_normal.jpg"/>
    <hyperlink ref="V285" r:id="rId417" display="http://pbs.twimg.com/profile_images/987382481774170114/5bEK6TF5_normal.jpg"/>
    <hyperlink ref="V286" r:id="rId418" display="http://pbs.twimg.com/profile_images/987382481774170114/5bEK6TF5_normal.jpg"/>
    <hyperlink ref="V287" r:id="rId419" display="http://pbs.twimg.com/profile_images/1013804069813616644/LRfibbl-_normal.jpg"/>
    <hyperlink ref="V288" r:id="rId420" display="http://pbs.twimg.com/profile_images/1013804069813616644/LRfibbl-_normal.jpg"/>
    <hyperlink ref="V289" r:id="rId421" display="http://pbs.twimg.com/profile_images/995162614605885440/wXnbAN4Q_normal.jpg"/>
    <hyperlink ref="V290" r:id="rId422" display="http://pbs.twimg.com/profile_images/995162614605885440/wXnbAN4Q_normal.jpg"/>
    <hyperlink ref="V291" r:id="rId423" display="http://pbs.twimg.com/profile_images/995162614605885440/wXnbAN4Q_normal.jpg"/>
    <hyperlink ref="V292" r:id="rId424" display="http://pbs.twimg.com/profile_images/1089627634932346881/M47AGPDh_normal.jpg"/>
    <hyperlink ref="V293" r:id="rId425" display="https://pbs.twimg.com/media/D_co2l0WsAEi3jC.jpg"/>
    <hyperlink ref="V294" r:id="rId426" display="https://pbs.twimg.com/media/D_cpEsuU0AAZuMx.png"/>
    <hyperlink ref="V295" r:id="rId427" display="http://pbs.twimg.com/profile_images/723130481223602176/8oBZLn7B_normal.jpg"/>
    <hyperlink ref="V296" r:id="rId428" display="http://pbs.twimg.com/profile_images/723130481223602176/8oBZLn7B_normal.jpg"/>
    <hyperlink ref="V297" r:id="rId429" display="http://pbs.twimg.com/profile_images/723130481223602176/8oBZLn7B_normal.jpg"/>
    <hyperlink ref="V298" r:id="rId430" display="http://pbs.twimg.com/profile_images/723130481223602176/8oBZLn7B_normal.jpg"/>
    <hyperlink ref="V299" r:id="rId431" display="http://pbs.twimg.com/profile_images/1120897704429854722/5k9WQsS9_normal.jpg"/>
    <hyperlink ref="V300" r:id="rId432" display="http://pbs.twimg.com/profile_images/1140057998997577729/c34F4_i0_normal.png"/>
    <hyperlink ref="V301" r:id="rId433" display="http://pbs.twimg.com/profile_images/1133596974110916608/0osvzMmP_normal.jpg"/>
    <hyperlink ref="V302" r:id="rId434" display="http://pbs.twimg.com/profile_images/1071510272085508097/r1fNMp0f_normal.jpg"/>
    <hyperlink ref="V303" r:id="rId435" display="http://pbs.twimg.com/profile_images/1071510272085508097/r1fNMp0f_normal.jpg"/>
    <hyperlink ref="V304" r:id="rId436" display="http://pbs.twimg.com/profile_images/1071510272085508097/r1fNMp0f_normal.jpg"/>
    <hyperlink ref="V305" r:id="rId437" display="http://pbs.twimg.com/profile_images/1147977818426531840/Ox8SOwoq_normal.jpg"/>
    <hyperlink ref="V306" r:id="rId438" display="http://pbs.twimg.com/profile_images/1065768866146471936/hRQN2p5D_normal.jpg"/>
    <hyperlink ref="V307" r:id="rId439" display="http://pbs.twimg.com/profile_images/1125129743190372352/SU4jzxvK_normal.jpg"/>
    <hyperlink ref="V308" r:id="rId440" display="http://pbs.twimg.com/profile_images/1036720666727333891/zCy2ss6I_normal.jpg"/>
    <hyperlink ref="V309" r:id="rId441" display="http://pbs.twimg.com/profile_images/1123324334788030465/SrXvQxLs_normal.jpg"/>
    <hyperlink ref="V310" r:id="rId442" display="https://pbs.twimg.com/media/D_deUQdXkAIw3pB.jpg"/>
    <hyperlink ref="V311" r:id="rId443" display="http://pbs.twimg.com/profile_images/1146599670023512064/Am6VleTu_normal.jpg"/>
    <hyperlink ref="V312" r:id="rId444" display="https://pbs.twimg.com/media/D_dmqIFU4AAYr-2.jpg"/>
    <hyperlink ref="V313" r:id="rId445" display="https://pbs.twimg.com/media/D_dmqIFU4AAYr-2.jpg"/>
    <hyperlink ref="V314" r:id="rId446" display="https://pbs.twimg.com/media/D_dmqIFU4AAYr-2.jpg"/>
    <hyperlink ref="V315" r:id="rId447" display="https://pbs.twimg.com/media/D_do1cyXsAAlXZV.jpg"/>
    <hyperlink ref="V316" r:id="rId448" display="http://pbs.twimg.com/profile_images/1148009534528659456/9L1l3qN2_normal.jpg"/>
    <hyperlink ref="V317" r:id="rId449" display="http://pbs.twimg.com/profile_images/894425000735686656/-00sjl0N_normal.jpg"/>
    <hyperlink ref="V318" r:id="rId450" display="http://pbs.twimg.com/profile_images/1137782331975094272/t-ZrG58h_normal.jpg"/>
    <hyperlink ref="V319" r:id="rId451" display="http://pbs.twimg.com/profile_images/1142798358362427393/CqtC89n2_normal.jpg"/>
    <hyperlink ref="V320" r:id="rId452" display="http://pbs.twimg.com/profile_images/1142798358362427393/CqtC89n2_normal.jpg"/>
    <hyperlink ref="V321" r:id="rId453" display="http://pbs.twimg.com/profile_images/1093731781495402497/f3OcLfp1_normal.jpg"/>
    <hyperlink ref="V322" r:id="rId454" display="https://pbs.twimg.com/tweet_video_thumb/D_dzEztXUAA037h.jpg"/>
    <hyperlink ref="V323" r:id="rId455" display="http://pbs.twimg.com/profile_images/1104554129568006144/NmqtVIiz_normal.jpg"/>
    <hyperlink ref="V324" r:id="rId456" display="http://pbs.twimg.com/profile_images/1104554129568006144/NmqtVIiz_normal.jpg"/>
    <hyperlink ref="V325" r:id="rId457" display="http://pbs.twimg.com/profile_images/1110085501506093056/xaGGatP3_normal.jpg"/>
    <hyperlink ref="V326" r:id="rId458" display="https://pbs.twimg.com/tweet_video_thumb/D_eEzygXoAMgS7v.jpg"/>
    <hyperlink ref="V327" r:id="rId459" display="http://pbs.twimg.com/profile_images/1070714819639238657/W62sWbsu_normal.jpg"/>
    <hyperlink ref="V328" r:id="rId460" display="http://pbs.twimg.com/profile_images/1070714819639238657/W62sWbsu_normal.jpg"/>
    <hyperlink ref="V329" r:id="rId461" display="http://pbs.twimg.com/profile_images/639160597423226880/jn4Snevy_normal.jpg"/>
    <hyperlink ref="V330" r:id="rId462" display="http://pbs.twimg.com/profile_images/639160597423226880/jn4Snevy_normal.jpg"/>
    <hyperlink ref="V331" r:id="rId463" display="http://pbs.twimg.com/profile_images/639160597423226880/jn4Snevy_normal.jpg"/>
    <hyperlink ref="V332" r:id="rId464" display="http://pbs.twimg.com/profile_images/1005625002681602050/aYRYAgKi_normal.jpg"/>
    <hyperlink ref="V333" r:id="rId465" display="http://pbs.twimg.com/profile_images/1102008207751434240/NDI6aUOO_normal.jpg"/>
    <hyperlink ref="V334" r:id="rId466" display="http://pbs.twimg.com/profile_images/1148833694104338432/f8EAAkZW_normal.jpg"/>
    <hyperlink ref="V335" r:id="rId467" display="http://pbs.twimg.com/profile_images/1148833694104338432/f8EAAkZW_normal.jpg"/>
    <hyperlink ref="V336" r:id="rId468" display="http://pbs.twimg.com/profile_images/1148833694104338432/f8EAAkZW_normal.jpg"/>
    <hyperlink ref="V337" r:id="rId469" display="http://pbs.twimg.com/profile_images/1140451130708832257/tc5uAyUD_normal.jpg"/>
    <hyperlink ref="V338" r:id="rId470" display="http://pbs.twimg.com/profile_images/1122313470018383873/gf0AhjNX_normal.jpg"/>
    <hyperlink ref="V339" r:id="rId471" display="https://pbs.twimg.com/media/D48K1RJWsAI3hGl.jpg"/>
    <hyperlink ref="V340" r:id="rId472" display="http://pbs.twimg.com/profile_images/1100637382422994944/6vhybKpV_normal.jpg"/>
    <hyperlink ref="V341" r:id="rId473" display="http://pbs.twimg.com/profile_images/1149867360070885376/S1JfBSQq_normal.jpg"/>
    <hyperlink ref="V342" r:id="rId474" display="http://pbs.twimg.com/profile_images/1149867360070885376/S1JfBSQq_normal.jpg"/>
    <hyperlink ref="V343" r:id="rId475" display="http://pbs.twimg.com/profile_images/1147923100702584839/CZyYaOPi_normal.jpg"/>
    <hyperlink ref="V344" r:id="rId476" display="http://pbs.twimg.com/profile_images/1147923100702584839/CZyYaOPi_normal.jpg"/>
    <hyperlink ref="V345" r:id="rId477" display="http://pbs.twimg.com/profile_images/1119668052596011009/w6dVaRBD_normal.jpg"/>
    <hyperlink ref="V346" r:id="rId478" display="http://pbs.twimg.com/profile_images/873152572307234816/6JE0nQBP_normal.jpg"/>
    <hyperlink ref="V347" r:id="rId479" display="http://pbs.twimg.com/profile_images/881964303586406403/LmTS-n2P_normal.jpg"/>
    <hyperlink ref="V348" r:id="rId480" display="http://pbs.twimg.com/profile_images/1146190103041269761/j_z1FLp8_normal.jpg"/>
    <hyperlink ref="V349" r:id="rId481" display="http://pbs.twimg.com/profile_images/1146190103041269761/j_z1FLp8_normal.jpg"/>
    <hyperlink ref="V350" r:id="rId482" display="http://pbs.twimg.com/profile_images/1062438250923679747/q5g82rgL_normal.jpg"/>
    <hyperlink ref="V351" r:id="rId483" display="http://pbs.twimg.com/profile_images/1098250158654005248/37OsoA4C_normal.jpg"/>
    <hyperlink ref="V352" r:id="rId484" display="http://pbs.twimg.com/profile_images/1147995311945728000/t-fdoZrN_normal.jpg"/>
    <hyperlink ref="V353" r:id="rId485" display="http://pbs.twimg.com/profile_images/1123574190811025408/0gM0DIFy_normal.jpg"/>
    <hyperlink ref="V354" r:id="rId486" display="http://abs.twimg.com/sticky/default_profile_images/default_profile_normal.png"/>
    <hyperlink ref="V355" r:id="rId487" display="http://pbs.twimg.com/profile_images/1149327037322207233/gRtAGUDr_normal.jpg"/>
    <hyperlink ref="V356" r:id="rId488" display="http://pbs.twimg.com/profile_images/1149327037322207233/gRtAGUDr_normal.jpg"/>
    <hyperlink ref="V357" r:id="rId489" display="http://pbs.twimg.com/profile_images/759254835757801472/aQEDLVs5_normal.jpg"/>
    <hyperlink ref="V358" r:id="rId490" display="http://pbs.twimg.com/profile_images/759254835757801472/aQEDLVs5_normal.jpg"/>
    <hyperlink ref="V359" r:id="rId491" display="http://pbs.twimg.com/profile_images/759254835757801472/aQEDLVs5_normal.jpg"/>
    <hyperlink ref="V360" r:id="rId492" display="http://pbs.twimg.com/profile_images/759254835757801472/aQEDLVs5_normal.jpg"/>
    <hyperlink ref="V361" r:id="rId493" display="http://pbs.twimg.com/profile_images/759254835757801472/aQEDLVs5_normal.jpg"/>
    <hyperlink ref="V362" r:id="rId494" display="http://pbs.twimg.com/profile_images/759254835757801472/aQEDLVs5_normal.jpg"/>
    <hyperlink ref="V363" r:id="rId495" display="http://pbs.twimg.com/profile_images/759254835757801472/aQEDLVs5_normal.jpg"/>
    <hyperlink ref="V364" r:id="rId496" display="https://pbs.twimg.com/tweet_video_thumb/D_P22l7UwAEdyOf.jpg"/>
    <hyperlink ref="V365" r:id="rId497" display="http://pbs.twimg.com/profile_images/759254835757801472/aQEDLVs5_normal.jpg"/>
    <hyperlink ref="V366" r:id="rId498" display="http://pbs.twimg.com/profile_images/759254835757801472/aQEDLVs5_normal.jpg"/>
    <hyperlink ref="V367" r:id="rId499" display="http://pbs.twimg.com/profile_images/759254835757801472/aQEDLVs5_normal.jpg"/>
    <hyperlink ref="V368" r:id="rId500" display="http://pbs.twimg.com/profile_images/759254835757801472/aQEDLVs5_normal.jpg"/>
    <hyperlink ref="V369" r:id="rId501" display="http://pbs.twimg.com/profile_images/759254835757801472/aQEDLVs5_normal.jpg"/>
    <hyperlink ref="V370" r:id="rId502" display="http://pbs.twimg.com/profile_images/759254835757801472/aQEDLVs5_normal.jpg"/>
    <hyperlink ref="V371" r:id="rId503" display="http://pbs.twimg.com/profile_images/759254835757801472/aQEDLVs5_normal.jpg"/>
    <hyperlink ref="V372" r:id="rId504" display="http://pbs.twimg.com/profile_images/759254835757801472/aQEDLVs5_normal.jpg"/>
    <hyperlink ref="V373" r:id="rId505" display="http://pbs.twimg.com/profile_images/759254835757801472/aQEDLVs5_normal.jpg"/>
    <hyperlink ref="V374" r:id="rId506" display="http://pbs.twimg.com/profile_images/759254835757801472/aQEDLVs5_normal.jpg"/>
    <hyperlink ref="V375" r:id="rId507" display="http://pbs.twimg.com/profile_images/759254835757801472/aQEDLVs5_normal.jpg"/>
    <hyperlink ref="V376" r:id="rId508" display="http://pbs.twimg.com/profile_images/759254835757801472/aQEDLVs5_normal.jpg"/>
    <hyperlink ref="V377" r:id="rId509" display="http://pbs.twimg.com/profile_images/759254835757801472/aQEDLVs5_normal.jpg"/>
    <hyperlink ref="V378" r:id="rId510" display="http://pbs.twimg.com/profile_images/759254835757801472/aQEDLVs5_normal.jpg"/>
    <hyperlink ref="V379" r:id="rId511" display="http://pbs.twimg.com/profile_images/759254835757801472/aQEDLVs5_normal.jpg"/>
    <hyperlink ref="V380" r:id="rId512" display="http://pbs.twimg.com/profile_images/759254835757801472/aQEDLVs5_normal.jpg"/>
    <hyperlink ref="V381" r:id="rId513" display="http://pbs.twimg.com/profile_images/759254835757801472/aQEDLVs5_normal.jpg"/>
    <hyperlink ref="V382" r:id="rId514" display="http://pbs.twimg.com/profile_images/759254835757801472/aQEDLVs5_normal.jpg"/>
    <hyperlink ref="V383" r:id="rId515" display="http://pbs.twimg.com/profile_images/759254835757801472/aQEDLVs5_normal.jpg"/>
    <hyperlink ref="V384" r:id="rId516" display="http://pbs.twimg.com/profile_images/759254835757801472/aQEDLVs5_normal.jpg"/>
    <hyperlink ref="V385" r:id="rId517" display="http://pbs.twimg.com/profile_images/759254835757801472/aQEDLVs5_normal.jpg"/>
    <hyperlink ref="V386" r:id="rId518" display="http://pbs.twimg.com/profile_images/759254835757801472/aQEDLVs5_normal.jpg"/>
    <hyperlink ref="V387" r:id="rId519" display="http://pbs.twimg.com/profile_images/759254835757801472/aQEDLVs5_normal.jpg"/>
    <hyperlink ref="V388" r:id="rId520" display="http://pbs.twimg.com/profile_images/759254835757801472/aQEDLVs5_normal.jpg"/>
    <hyperlink ref="V389" r:id="rId521" display="http://pbs.twimg.com/profile_images/759254835757801472/aQEDLVs5_normal.jpg"/>
    <hyperlink ref="V390" r:id="rId522" display="http://pbs.twimg.com/profile_images/759254835757801472/aQEDLVs5_normal.jpg"/>
    <hyperlink ref="V391" r:id="rId523" display="http://pbs.twimg.com/profile_images/759254835757801472/aQEDLVs5_normal.jpg"/>
    <hyperlink ref="V392" r:id="rId524" display="http://pbs.twimg.com/profile_images/759254835757801472/aQEDLVs5_normal.jpg"/>
    <hyperlink ref="V393" r:id="rId525" display="http://pbs.twimg.com/profile_images/759254835757801472/aQEDLVs5_normal.jpg"/>
    <hyperlink ref="V394" r:id="rId526" display="http://pbs.twimg.com/profile_images/759254835757801472/aQEDLVs5_normal.jpg"/>
    <hyperlink ref="V395" r:id="rId527" display="http://pbs.twimg.com/profile_images/759254835757801472/aQEDLVs5_normal.jpg"/>
    <hyperlink ref="V396" r:id="rId528" display="http://pbs.twimg.com/profile_images/759254835757801472/aQEDLVs5_normal.jpg"/>
    <hyperlink ref="V397" r:id="rId529" display="http://pbs.twimg.com/profile_images/759254835757801472/aQEDLVs5_normal.jpg"/>
    <hyperlink ref="V398" r:id="rId530" display="http://pbs.twimg.com/profile_images/759254835757801472/aQEDLVs5_normal.jpg"/>
    <hyperlink ref="V399" r:id="rId531" display="http://pbs.twimg.com/profile_images/759254835757801472/aQEDLVs5_normal.jpg"/>
    <hyperlink ref="V400" r:id="rId532" display="http://pbs.twimg.com/profile_images/759254835757801472/aQEDLVs5_normal.jpg"/>
    <hyperlink ref="V401" r:id="rId533" display="http://pbs.twimg.com/profile_images/759254835757801472/aQEDLVs5_normal.jpg"/>
    <hyperlink ref="V402" r:id="rId534" display="http://pbs.twimg.com/profile_images/759254835757801472/aQEDLVs5_normal.jpg"/>
    <hyperlink ref="V403" r:id="rId535" display="http://pbs.twimg.com/profile_images/759254835757801472/aQEDLVs5_normal.jpg"/>
    <hyperlink ref="V404" r:id="rId536" display="http://pbs.twimg.com/profile_images/759254835757801472/aQEDLVs5_normal.jpg"/>
    <hyperlink ref="V405" r:id="rId537" display="http://pbs.twimg.com/profile_images/759254835757801472/aQEDLVs5_normal.jpg"/>
    <hyperlink ref="V406" r:id="rId538" display="http://pbs.twimg.com/profile_images/759254835757801472/aQEDLVs5_normal.jpg"/>
    <hyperlink ref="V407" r:id="rId539" display="http://pbs.twimg.com/profile_images/759254835757801472/aQEDLVs5_normal.jpg"/>
    <hyperlink ref="V408" r:id="rId540" display="http://pbs.twimg.com/profile_images/759254835757801472/aQEDLVs5_normal.jpg"/>
    <hyperlink ref="V409" r:id="rId541" display="http://pbs.twimg.com/profile_images/759254835757801472/aQEDLVs5_normal.jpg"/>
    <hyperlink ref="V410" r:id="rId542" display="http://pbs.twimg.com/profile_images/759254835757801472/aQEDLVs5_normal.jpg"/>
    <hyperlink ref="V411" r:id="rId543" display="http://pbs.twimg.com/profile_images/759254835757801472/aQEDLVs5_normal.jpg"/>
    <hyperlink ref="V412" r:id="rId544" display="http://pbs.twimg.com/profile_images/759254835757801472/aQEDLVs5_normal.jpg"/>
    <hyperlink ref="V413" r:id="rId545" display="http://pbs.twimg.com/profile_images/781869423598637056/PliJN5f0_normal.jpg"/>
    <hyperlink ref="V414" r:id="rId546" display="http://pbs.twimg.com/profile_images/1000744292120489984/TgGgV766_normal.jpg"/>
    <hyperlink ref="V415" r:id="rId547" display="http://pbs.twimg.com/profile_images/1148457628735086592/RQdQgNFH_normal.jpg"/>
    <hyperlink ref="V416" r:id="rId548" display="http://pbs.twimg.com/profile_images/1149690688474427392/OK1hgBvi_normal.jpg"/>
    <hyperlink ref="V417" r:id="rId549" display="http://pbs.twimg.com/profile_images/1124297969493250048/Y_QhGM4-_normal.png"/>
    <hyperlink ref="V418" r:id="rId550" display="http://pbs.twimg.com/profile_images/842391660604481536/xClvRv1h_normal.jpg"/>
    <hyperlink ref="V419" r:id="rId551" display="http://pbs.twimg.com/profile_images/466053868783435776/ZZKFW0Y4_normal.jpeg"/>
    <hyperlink ref="V420" r:id="rId552" display="https://pbs.twimg.com/media/D_e9BVSXkAEv7a-.jpg"/>
    <hyperlink ref="V421" r:id="rId553" display="http://pbs.twimg.com/profile_images/935993980155715587/3CsallUE_normal.jpg"/>
    <hyperlink ref="V422" r:id="rId554" display="http://pbs.twimg.com/profile_images/1149533200751812608/BigvuR14_normal.jpg"/>
    <hyperlink ref="V423" r:id="rId555" display="http://pbs.twimg.com/profile_images/1145721023804739584/kmNA5QPP_normal.png"/>
    <hyperlink ref="V424" r:id="rId556" display="http://pbs.twimg.com/profile_images/1145721023804739584/kmNA5QPP_normal.png"/>
    <hyperlink ref="V425" r:id="rId557" display="http://pbs.twimg.com/profile_images/899063904411815940/jGaNcvvD_normal.jpg"/>
    <hyperlink ref="V426" r:id="rId558" display="http://pbs.twimg.com/profile_images/944462036775288833/Yew1T36J_normal.jpg"/>
    <hyperlink ref="V427" r:id="rId559" display="http://pbs.twimg.com/profile_images/481315259672961024/JTSUfyWX_normal.jpeg"/>
    <hyperlink ref="V428" r:id="rId560" display="http://pbs.twimg.com/profile_images/1101712115155365893/4P7BLIG5_normal.jpg"/>
    <hyperlink ref="V429" r:id="rId561" display="http://pbs.twimg.com/profile_images/1101712115155365893/4P7BLIG5_normal.jpg"/>
    <hyperlink ref="V430" r:id="rId562" display="http://pbs.twimg.com/profile_images/669618997386588160/5V0jbDav_normal.jpg"/>
    <hyperlink ref="V431" r:id="rId563" display="http://pbs.twimg.com/profile_images/669618997386588160/5V0jbDav_normal.jpg"/>
    <hyperlink ref="V432" r:id="rId564" display="http://pbs.twimg.com/profile_images/769171081852751873/Iq4WuI5H_normal.jpg"/>
    <hyperlink ref="V433" r:id="rId565" display="https://pbs.twimg.com/tweet_video_thumb/D_JpNK6UEAAzm0j.jpg"/>
    <hyperlink ref="V434" r:id="rId566" display="http://pbs.twimg.com/profile_images/1134859468259373058/PXCip79-_normal.jpg"/>
    <hyperlink ref="V435" r:id="rId567" display="http://pbs.twimg.com/profile_images/1134859468259373058/PXCip79-_normal.jpg"/>
    <hyperlink ref="V436" r:id="rId568" display="http://pbs.twimg.com/profile_images/1134859468259373058/PXCip79-_normal.jpg"/>
    <hyperlink ref="V437" r:id="rId569" display="https://pbs.twimg.com/tweet_video_thumb/D_fPeggWkAEPQhI.jpg"/>
    <hyperlink ref="V438" r:id="rId570" display="http://pbs.twimg.com/profile_images/1042298912751665152/nXyf4ky4_normal.jpg"/>
    <hyperlink ref="V439" r:id="rId571" display="https://pbs.twimg.com/tweet_video_thumb/D_Ey7jrVAAA-N93.jpg"/>
    <hyperlink ref="V440" r:id="rId572" display="http://pbs.twimg.com/profile_images/1135399237515075584/Qat93zyt_normal.png"/>
    <hyperlink ref="V441" r:id="rId573" display="https://pbs.twimg.com/media/D-vWjozXUAIng_f.jpg"/>
    <hyperlink ref="V442" r:id="rId574" display="http://pbs.twimg.com/profile_images/1141614468364816385/Et8HmlOD_normal.jpg"/>
    <hyperlink ref="V443" r:id="rId575" display="http://pbs.twimg.com/profile_images/1141614468364816385/Et8HmlOD_normal.jpg"/>
    <hyperlink ref="V444" r:id="rId576" display="http://pbs.twimg.com/profile_images/1141614468364816385/Et8HmlOD_normal.jpg"/>
    <hyperlink ref="V445" r:id="rId577" display="http://pbs.twimg.com/profile_images/1141614468364816385/Et8HmlOD_normal.jpg"/>
    <hyperlink ref="V446" r:id="rId578" display="http://pbs.twimg.com/profile_images/1120720205762781186/_torFm9s_normal.png"/>
    <hyperlink ref="V447" r:id="rId579" display="http://pbs.twimg.com/profile_images/1147420958107422722/VYHNtojU_normal.jpg"/>
    <hyperlink ref="V448" r:id="rId580" display="https://pbs.twimg.com/media/D_epNaQXYAE9lXw.jpg"/>
    <hyperlink ref="V449" r:id="rId581" display="http://pbs.twimg.com/profile_images/1147911291526406144/MriXrFKv_normal.jpg"/>
    <hyperlink ref="V450" r:id="rId582" display="http://pbs.twimg.com/profile_images/991201008574398464/jxDCTkPz_normal.jpg"/>
    <hyperlink ref="V451" r:id="rId583" display="http://pbs.twimg.com/profile_images/1146573004283027463/j4ezAxCT_normal.jpg"/>
    <hyperlink ref="V452" r:id="rId584" display="http://pbs.twimg.com/profile_images/1140227280121278465/sXbK9916_normal.jpg"/>
    <hyperlink ref="V453" r:id="rId585" display="http://pbs.twimg.com/profile_images/1150641757253541888/Qnsp_Fmy_normal.jpg"/>
    <hyperlink ref="V454" r:id="rId586" display="http://pbs.twimg.com/profile_images/1144770874370908161/PtcsaiIl_normal.jpg"/>
    <hyperlink ref="V455" r:id="rId587" display="http://pbs.twimg.com/profile_images/1150641757253541888/Qnsp_Fmy_normal.jpg"/>
    <hyperlink ref="V456" r:id="rId588" display="http://pbs.twimg.com/profile_images/1149533200751812608/BigvuR14_normal.jpg"/>
    <hyperlink ref="V457" r:id="rId589" display="http://pbs.twimg.com/profile_images/1149533200751812608/BigvuR14_normal.jpg"/>
    <hyperlink ref="V458" r:id="rId590" display="http://pbs.twimg.com/profile_images/1149533200751812608/BigvuR14_normal.jpg"/>
    <hyperlink ref="V459" r:id="rId591" display="http://pbs.twimg.com/profile_images/1149533200751812608/BigvuR14_normal.jpg"/>
    <hyperlink ref="V460" r:id="rId592" display="http://pbs.twimg.com/profile_images/1149533200751812608/BigvuR14_normal.jpg"/>
    <hyperlink ref="V461" r:id="rId593" display="https://pbs.twimg.com/tweet_video_thumb/D_QcEyTVUAAHWCW.jpg"/>
    <hyperlink ref="V462" r:id="rId594" display="http://pbs.twimg.com/profile_images/1149533200751812608/BigvuR14_normal.jpg"/>
    <hyperlink ref="V463" r:id="rId595" display="http://pbs.twimg.com/profile_images/1149533200751812608/BigvuR14_normal.jpg"/>
    <hyperlink ref="V464" r:id="rId596" display="http://pbs.twimg.com/profile_images/1149533200751812608/BigvuR14_normal.jpg"/>
    <hyperlink ref="V465" r:id="rId597" display="http://pbs.twimg.com/profile_images/1149533200751812608/BigvuR14_normal.jpg"/>
    <hyperlink ref="V466" r:id="rId598" display="http://pbs.twimg.com/profile_images/1149533200751812608/BigvuR14_normal.jpg"/>
    <hyperlink ref="V467" r:id="rId599" display="http://pbs.twimg.com/profile_images/1150641757253541888/Qnsp_Fmy_normal.jpg"/>
    <hyperlink ref="V468" r:id="rId600" display="http://pbs.twimg.com/profile_images/1150641757253541888/Qnsp_Fmy_normal.jpg"/>
    <hyperlink ref="V469" r:id="rId601" display="http://pbs.twimg.com/profile_images/1150641757253541888/Qnsp_Fmy_normal.jpg"/>
    <hyperlink ref="V470" r:id="rId602" display="https://pbs.twimg.com/tweet_video_thumb/D_fie2iU4AAd32S.jpg"/>
    <hyperlink ref="V471" r:id="rId603" display="http://pbs.twimg.com/profile_images/1147672038875848704/ghAockDV_normal.jpg"/>
    <hyperlink ref="V472" r:id="rId604" display="http://pbs.twimg.com/profile_images/1147672038875848704/ghAockDV_normal.jpg"/>
    <hyperlink ref="V473" r:id="rId605" display="http://pbs.twimg.com/profile_images/1116756281509830656/uZ9gXbiw_normal.jpg"/>
    <hyperlink ref="V474" r:id="rId606" display="http://pbs.twimg.com/profile_images/1116756281509830656/uZ9gXbiw_normal.jpg"/>
    <hyperlink ref="V475" r:id="rId607" display="http://pbs.twimg.com/profile_images/1149472272731668484/CvEXDHvj_normal.jpg"/>
    <hyperlink ref="V476" r:id="rId608" display="http://pbs.twimg.com/profile_images/1149472272731668484/CvEXDHvj_normal.jpg"/>
    <hyperlink ref="V477" r:id="rId609" display="http://pbs.twimg.com/profile_images/1149472272731668484/CvEXDHvj_normal.jpg"/>
    <hyperlink ref="V478" r:id="rId610" display="http://pbs.twimg.com/profile_images/1149472272731668484/CvEXDHvj_normal.jpg"/>
    <hyperlink ref="V479" r:id="rId611" display="http://pbs.twimg.com/profile_images/1149472272731668484/CvEXDHvj_normal.jpg"/>
    <hyperlink ref="V480" r:id="rId612" display="http://pbs.twimg.com/profile_images/1143045820801015809/_jiVKgVS_normal.jpg"/>
    <hyperlink ref="V481" r:id="rId613" display="http://pbs.twimg.com/profile_images/1140856925803827200/A9IgOi70_normal.jpg"/>
    <hyperlink ref="V482" r:id="rId614" display="http://pbs.twimg.com/profile_images/1149700502336212992/I7x4fiE__normal.jpg"/>
    <hyperlink ref="V483" r:id="rId615" display="http://pbs.twimg.com/profile_images/1122693798818041858/1qVTx8Sp_normal.jpg"/>
    <hyperlink ref="V484" r:id="rId616" display="http://pbs.twimg.com/profile_images/1150479573458403328/ZBcFd_zJ_normal.jpg"/>
    <hyperlink ref="V485" r:id="rId617" display="http://pbs.twimg.com/profile_images/1122693798818041858/1qVTx8Sp_normal.jpg"/>
    <hyperlink ref="V486" r:id="rId618" display="http://pbs.twimg.com/profile_images/1140753565067173888/PH34UtAZ_normal.jpg"/>
    <hyperlink ref="V487" r:id="rId619" display="http://pbs.twimg.com/profile_images/1122693798818041858/1qVTx8Sp_normal.jpg"/>
    <hyperlink ref="V488" r:id="rId620" display="http://pbs.twimg.com/profile_images/1122693798818041858/1qVTx8Sp_normal.jpg"/>
    <hyperlink ref="V489" r:id="rId621" display="https://pbs.twimg.com/media/D_Ul_cGXoAAougW.jpg"/>
    <hyperlink ref="V490" r:id="rId622" display="http://pbs.twimg.com/profile_images/1122693798818041858/1qVTx8Sp_normal.jpg"/>
    <hyperlink ref="V491" r:id="rId623" display="http://pbs.twimg.com/profile_images/1150569847601995777/xV0iuNaj_normal.jpg"/>
    <hyperlink ref="V492" r:id="rId624" display="http://pbs.twimg.com/profile_images/1150569847601995777/xV0iuNaj_normal.jpg"/>
    <hyperlink ref="V493" r:id="rId625" display="http://pbs.twimg.com/profile_images/1150569847601995777/xV0iuNaj_normal.jpg"/>
    <hyperlink ref="V494" r:id="rId626" display="http://pbs.twimg.com/profile_images/1150569847601995777/xV0iuNaj_normal.jpg"/>
    <hyperlink ref="V495" r:id="rId627" display="http://pbs.twimg.com/profile_images/1150569847601995777/xV0iuNaj_normal.jpg"/>
    <hyperlink ref="V496" r:id="rId628" display="http://pbs.twimg.com/profile_images/1150569847601995777/xV0iuNaj_normal.jpg"/>
    <hyperlink ref="V497" r:id="rId629" display="http://pbs.twimg.com/profile_images/1150569847601995777/xV0iuNaj_normal.jpg"/>
    <hyperlink ref="V498" r:id="rId630" display="http://pbs.twimg.com/profile_images/1150569847601995777/xV0iuNaj_normal.jpg"/>
    <hyperlink ref="V499" r:id="rId631" display="http://pbs.twimg.com/profile_images/1150569847601995777/xV0iuNaj_normal.jpg"/>
    <hyperlink ref="V500" r:id="rId632" display="http://pbs.twimg.com/profile_images/1150569847601995777/xV0iuNaj_normal.jpg"/>
    <hyperlink ref="V501" r:id="rId633" display="http://pbs.twimg.com/profile_images/1150569847601995777/xV0iuNaj_normal.jpg"/>
    <hyperlink ref="V502" r:id="rId634" display="http://pbs.twimg.com/profile_images/1150569847601995777/xV0iuNaj_normal.jpg"/>
    <hyperlink ref="V503" r:id="rId635" display="http://pbs.twimg.com/profile_images/1150569847601995777/xV0iuNaj_normal.jpg"/>
    <hyperlink ref="V504" r:id="rId636" display="http://pbs.twimg.com/profile_images/1150569847601995777/xV0iuNaj_normal.jpg"/>
    <hyperlink ref="V505" r:id="rId637" display="http://pbs.twimg.com/profile_images/1150569847601995777/xV0iuNaj_normal.jpg"/>
    <hyperlink ref="V506" r:id="rId638" display="http://pbs.twimg.com/profile_images/1150569847601995777/xV0iuNaj_normal.jpg"/>
    <hyperlink ref="V507" r:id="rId639" display="http://pbs.twimg.com/profile_images/1150569847601995777/xV0iuNaj_normal.jpg"/>
    <hyperlink ref="V508" r:id="rId640" display="http://pbs.twimg.com/profile_images/1150569847601995777/xV0iuNaj_normal.jpg"/>
    <hyperlink ref="V509" r:id="rId641" display="http://pbs.twimg.com/profile_images/1150569847601995777/xV0iuNaj_normal.jpg"/>
    <hyperlink ref="V510" r:id="rId642" display="http://pbs.twimg.com/profile_images/1150569847601995777/xV0iuNaj_normal.jpg"/>
    <hyperlink ref="V511" r:id="rId643" display="http://pbs.twimg.com/profile_images/1122693798818041858/1qVTx8Sp_normal.jpg"/>
    <hyperlink ref="V512" r:id="rId644" display="http://pbs.twimg.com/profile_images/1148013961066905600/JqghQ-TK_normal.jpg"/>
    <hyperlink ref="V513" r:id="rId645" display="http://pbs.twimg.com/profile_images/1122693798818041858/1qVTx8Sp_normal.jpg"/>
    <hyperlink ref="V514" r:id="rId646" display="https://pbs.twimg.com/media/D_eE4p4VUAEN5E8.jpg"/>
    <hyperlink ref="V515" r:id="rId647" display="https://pbs.twimg.com/media/D_eE4p4VUAEN5E8.jpg"/>
    <hyperlink ref="V516" r:id="rId648" display="https://pbs.twimg.com/media/D_eE4p4VUAEN5E8.jpg"/>
    <hyperlink ref="V517" r:id="rId649" display="https://pbs.twimg.com/media/D_eE4p4VUAEN5E8.jpg"/>
    <hyperlink ref="V518" r:id="rId650" display="https://pbs.twimg.com/media/D_Us2EcUYAA5Nhd.jpg"/>
    <hyperlink ref="V519" r:id="rId651" display="https://pbs.twimg.com/media/D_eE4p4VUAEN5E8.jpg"/>
    <hyperlink ref="V520" r:id="rId652" display="http://pbs.twimg.com/profile_images/423496393647730689/Kxx0AlRH_normal.jpeg"/>
    <hyperlink ref="V521" r:id="rId653" display="http://pbs.twimg.com/profile_images/1122693798818041858/1qVTx8Sp_normal.jpg"/>
    <hyperlink ref="V522" r:id="rId654" display="http://pbs.twimg.com/profile_images/1122693798818041858/1qVTx8Sp_normal.jpg"/>
    <hyperlink ref="V523" r:id="rId655" display="https://pbs.twimg.com/media/D_eE4p4VUAEN5E8.jpg"/>
    <hyperlink ref="V524" r:id="rId656" display="https://pbs.twimg.com/media/D_eE4p4VUAEN5E8.jpg"/>
    <hyperlink ref="V525" r:id="rId657" display="http://pbs.twimg.com/profile_images/739206450711396352/KHdGZBd0_normal.jpg"/>
    <hyperlink ref="V526" r:id="rId658" display="http://pbs.twimg.com/profile_images/903881450981777408/v6k52UD0_normal.jpg"/>
    <hyperlink ref="V527" r:id="rId659" display="http://pbs.twimg.com/profile_images/1150851575734099968/mteiSegK_normal.jpg"/>
    <hyperlink ref="V528" r:id="rId660" display="https://pbs.twimg.com/media/D_TVEfsXUAITeFU.jpg"/>
    <hyperlink ref="V529" r:id="rId661" display="http://pbs.twimg.com/profile_images/909902552002637825/lj-oJBy6_normal.jpg"/>
    <hyperlink ref="V530" r:id="rId662" display="https://pbs.twimg.com/ext_tw_video_thumb/1143232060485713920/pu/img/Fp0Z3rIhB6_SATRZ.jpg"/>
    <hyperlink ref="V531" r:id="rId663" display="https://pbs.twimg.com/ext_tw_video_thumb/1143232060485713920/pu/img/Fp0Z3rIhB6_SATRZ.jpg"/>
    <hyperlink ref="V532" r:id="rId664" display="http://pbs.twimg.com/profile_images/1049911612679839744/3Ymy4kw6_normal.jpg"/>
    <hyperlink ref="V533" r:id="rId665" display="http://pbs.twimg.com/profile_images/1049911612679839744/3Ymy4kw6_normal.jpg"/>
    <hyperlink ref="V534" r:id="rId666" display="http://pbs.twimg.com/profile_images/1012671781176578048/oeNoutIY_normal.jpg"/>
    <hyperlink ref="V535" r:id="rId667" display="http://pbs.twimg.com/profile_images/785025453904003072/GZRQVoj5_normal.jpg"/>
    <hyperlink ref="V536" r:id="rId668" display="http://pbs.twimg.com/profile_images/785025453904003072/GZRQVoj5_normal.jpg"/>
    <hyperlink ref="V537" r:id="rId669" display="http://pbs.twimg.com/profile_images/785025453904003072/GZRQVoj5_normal.jpg"/>
    <hyperlink ref="V538" r:id="rId670" display="https://pbs.twimg.com/media/D_hTCwtW4AAB969.jpg"/>
    <hyperlink ref="V539" r:id="rId671" display="http://pbs.twimg.com/profile_images/1076997704989970433/67HBvahx_normal.jpg"/>
    <hyperlink ref="V540" r:id="rId672" display="http://pbs.twimg.com/profile_images/1149663940474892289/OaywuI7I_normal.jpg"/>
    <hyperlink ref="V541" r:id="rId673" display="http://pbs.twimg.com/profile_images/1113082311313063936/XRoc1Hup_normal.jpg"/>
    <hyperlink ref="V542" r:id="rId674" display="http://pbs.twimg.com/profile_images/823358252628865026/FKSwM3mI_normal.jpg"/>
    <hyperlink ref="V543" r:id="rId675" display="http://pbs.twimg.com/profile_images/1148830540683808768/FCcOPjK-_normal.jpg"/>
    <hyperlink ref="V544" r:id="rId676" display="http://pbs.twimg.com/profile_images/1100791571761582081/ruHbmlWl_normal.jpg"/>
    <hyperlink ref="V545" r:id="rId677" display="http://pbs.twimg.com/profile_images/1100791571761582081/ruHbmlWl_normal.jpg"/>
    <hyperlink ref="V546" r:id="rId678" display="https://pbs.twimg.com/media/D_h0aVQXUAAGd-B.jpg"/>
    <hyperlink ref="V547" r:id="rId679" display="https://pbs.twimg.com/tweet_video_thumb/D_Ey7jrVAAA-N93.jpg"/>
    <hyperlink ref="V548" r:id="rId680" display="https://pbs.twimg.com/ext_tw_video_thumb/1150796716326686720/pu/img/5-XnL1FSRzdm5hwP.jpg"/>
    <hyperlink ref="V549" r:id="rId681" display="http://pbs.twimg.com/profile_images/1145288877718024193/vFdnFev6_normal.jpg"/>
    <hyperlink ref="V550" r:id="rId682" display="https://pbs.twimg.com/ext_tw_video_thumb/1150796716326686720/pu/img/5-XnL1FSRzdm5hwP.jpg"/>
    <hyperlink ref="V551" r:id="rId683" display="http://pbs.twimg.com/profile_images/1137470690184052736/ZyA3bfxb_normal.jpg"/>
    <hyperlink ref="V552" r:id="rId684" display="http://pbs.twimg.com/profile_images/1150285524197752833/gV1GmSDw_normal.jpg"/>
    <hyperlink ref="V553" r:id="rId685" display="http://pbs.twimg.com/profile_images/1001094560460685318/YwM06SC0_normal.jpg"/>
    <hyperlink ref="V554" r:id="rId686" display="http://pbs.twimg.com/profile_images/751603756609867776/SzILJmk1_normal.jpg"/>
    <hyperlink ref="V555" r:id="rId687" display="http://pbs.twimg.com/profile_images/1085316048801296384/8AmR6Hqi_normal.jpg"/>
    <hyperlink ref="V556" r:id="rId688" display="http://pbs.twimg.com/profile_images/1046395980722184192/LKsKEf3P_normal.jpg"/>
    <hyperlink ref="V557" r:id="rId689" display="http://pbs.twimg.com/profile_images/858319123197054976/AbWPhfsM_normal.jpg"/>
    <hyperlink ref="V558" r:id="rId690" display="http://pbs.twimg.com/profile_images/1147717925652115458/_GMNKyl8_normal.jpg"/>
    <hyperlink ref="V559" r:id="rId691" display="http://pbs.twimg.com/profile_images/1147717925652115458/_GMNKyl8_normal.jpg"/>
    <hyperlink ref="V560" r:id="rId692" display="http://pbs.twimg.com/profile_images/1147717925652115458/_GMNKyl8_normal.jpg"/>
    <hyperlink ref="V561" r:id="rId693" display="https://pbs.twimg.com/tweet_video_thumb/D_Ey7jrVAAA-N93.jpg"/>
    <hyperlink ref="V562" r:id="rId694" display="https://pbs.twimg.com/media/D_ieVigXoAMSKB9.jpg"/>
    <hyperlink ref="V563" r:id="rId695" display="http://pbs.twimg.com/profile_images/1079426709055832069/bEenIRMq_normal.jpg"/>
    <hyperlink ref="V564" r:id="rId696" display="http://abs.twimg.com/sticky/default_profile_images/default_profile_normal.png"/>
    <hyperlink ref="V565" r:id="rId697" display="https://pbs.twimg.com/ext_tw_video_thumb/1150796716326686720/pu/img/5-XnL1FSRzdm5hwP.jpg"/>
    <hyperlink ref="V566" r:id="rId698" display="https://pbs.twimg.com/media/D_illqMXYAEqmPV.jpg"/>
    <hyperlink ref="V567" r:id="rId699" display="https://pbs.twimg.com/tweet_video_thumb/D-FeXwfUEAEXNe0.jpg"/>
    <hyperlink ref="V568" r:id="rId700" display="https://pbs.twimg.com/media/D48K1RJWsAI3hGl.jpg"/>
    <hyperlink ref="V569" r:id="rId701" display="https://pbs.twimg.com/tweet_video_thumb/D_Ey7jrVAAA-N93.jpg"/>
    <hyperlink ref="V570" r:id="rId702" display="https://pbs.twimg.com/ext_tw_video_thumb/1150796716326686720/pu/img/5-XnL1FSRzdm5hwP.jpg"/>
    <hyperlink ref="V571" r:id="rId703" display="http://pbs.twimg.com/profile_images/1108864059322060800/-AlHyaf0_normal.jpg"/>
    <hyperlink ref="V572" r:id="rId704" display="http://pbs.twimg.com/profile_images/1108864059322060800/-AlHyaf0_normal.jpg"/>
    <hyperlink ref="Z3" r:id="rId705" display="https://twitter.com/prettydope_/status/1149525648576172034"/>
    <hyperlink ref="Z4" r:id="rId706" display="https://twitter.com/edwardbrowden/status/1149528797630197767"/>
    <hyperlink ref="Z5" r:id="rId707" display="https://twitter.com/brendizzle_ovo/status/1149529887574618116"/>
    <hyperlink ref="Z6" r:id="rId708" display="https://twitter.com/justb_nae/status/1149534780582580225"/>
    <hyperlink ref="Z7" r:id="rId709" display="https://twitter.com/anash002/status/1149541527430975489"/>
    <hyperlink ref="Z8" r:id="rId710" display="https://twitter.com/valdivia_brenda/status/1149547484215009281"/>
    <hyperlink ref="Z9" r:id="rId711" display="https://twitter.com/sabrinamonet/status/1149548553208881159"/>
    <hyperlink ref="Z10" r:id="rId712" display="https://twitter.com/jordanmarie7677/status/1149552503299555333"/>
    <hyperlink ref="Z11" r:id="rId713" display="https://twitter.com/thisiscodyt/status/1149552562200170498"/>
    <hyperlink ref="Z12" r:id="rId714" display="https://twitter.com/thisiscodyt/status/1149552562200170498"/>
    <hyperlink ref="Z13" r:id="rId715" display="https://twitter.com/savlynnmackey/status/1149557063929880576"/>
    <hyperlink ref="Z14" r:id="rId716" display="https://twitter.com/iamloraaa/status/1141935315017273344"/>
    <hyperlink ref="Z15" r:id="rId717" display="https://twitter.com/jjackiie07/status/1149624480227975168"/>
    <hyperlink ref="Z16" r:id="rId718" display="https://twitter.com/brighidsforge/status/1148826213970075648"/>
    <hyperlink ref="Z17" r:id="rId719" display="https://twitter.com/alleysuntastic/status/1149648937780797441"/>
    <hyperlink ref="Z18" r:id="rId720" display="https://twitter.com/alleysuntastic/status/1149648937780797441"/>
    <hyperlink ref="Z19" r:id="rId721" display="https://twitter.com/itsmorgan_ee/status/1149649982175117314"/>
    <hyperlink ref="Z20" r:id="rId722" display="https://twitter.com/teeshteesh/status/1149668266459058176"/>
    <hyperlink ref="Z21" r:id="rId723" display="https://twitter.com/jbaez94/status/1149671731432288261"/>
    <hyperlink ref="Z22" r:id="rId724" display="https://twitter.com/ladyzip15/status/1149696585418383360"/>
    <hyperlink ref="Z23" r:id="rId725" display="https://twitter.com/ladyzip15/status/1149697935166386176"/>
    <hyperlink ref="Z24" r:id="rId726" display="https://twitter.com/shereiqns/status/1149698950213054464"/>
    <hyperlink ref="Z25" r:id="rId727" display="https://twitter.com/blindnewworld/status/1149052421672488961"/>
    <hyperlink ref="Z26" r:id="rId728" display="https://twitter.com/northquahog48/status/1149706010975756288"/>
    <hyperlink ref="Z27" r:id="rId729" display="https://twitter.com/northquahog48/status/1149706010975756288"/>
    <hyperlink ref="Z28" r:id="rId730" display="https://twitter.com/sayconsengbloh/status/1149711392318087168"/>
    <hyperlink ref="Z29" r:id="rId731" display="https://twitter.com/sayconsengbloh/status/1149711392318087168"/>
    <hyperlink ref="Z30" r:id="rId732" display="https://twitter.com/shatheflash/status/1133893578961408000"/>
    <hyperlink ref="Z31" r:id="rId733" display="https://twitter.com/ayamxomusic/status/1149728972600745984"/>
    <hyperlink ref="Z32" r:id="rId734" display="https://twitter.com/ayamxomusic/status/1149728972600745984"/>
    <hyperlink ref="Z33" r:id="rId735" display="https://twitter.com/soulmatecamilas/status/1149731374326267904"/>
    <hyperlink ref="Z34" r:id="rId736" display="https://twitter.com/camila_cabello/status/950069022111956993"/>
    <hyperlink ref="Z35" r:id="rId737" display="https://twitter.com/findukarla/status/1149731561815859200"/>
    <hyperlink ref="Z36" r:id="rId738" display="https://twitter.com/haleighhamad/status/1149734253225226241"/>
    <hyperlink ref="Z37" r:id="rId739" display="https://twitter.com/haleighhamad/status/1149734253225226241"/>
    <hyperlink ref="Z38" r:id="rId740" display="https://twitter.com/haleighhamad/status/1149734253225226241"/>
    <hyperlink ref="Z39" r:id="rId741" display="https://twitter.com/eveinlove_/status/1149734600324931585"/>
    <hyperlink ref="Z40" r:id="rId742" display="https://twitter.com/dvmnitsq/status/1149741782478966784"/>
    <hyperlink ref="Z41" r:id="rId743" display="https://twitter.com/nala_jane/status/1149742930036441088"/>
    <hyperlink ref="Z42" r:id="rId744" display="https://twitter.com/nala_jane/status/1149750001184247809"/>
    <hyperlink ref="Z43" r:id="rId745" display="https://twitter.com/nala_jane/status/1149750093215621120"/>
    <hyperlink ref="Z44" r:id="rId746" display="https://twitter.com/charvettebey/status/1149753189421502464"/>
    <hyperlink ref="Z45" r:id="rId747" display="https://twitter.com/cmndrlex/status/1149547066009370624"/>
    <hyperlink ref="Z46" r:id="rId748" display="https://twitter.com/cmndrlex/status/1149550204082720769"/>
    <hyperlink ref="Z47" r:id="rId749" display="https://twitter.com/cmndrlex/status/1149556520083787776"/>
    <hyperlink ref="Z48" r:id="rId750" display="https://twitter.com/cmndrlex/status/1149759921908531203"/>
    <hyperlink ref="Z49" r:id="rId751" display="https://twitter.com/lucklee91/status/1149532705043800065"/>
    <hyperlink ref="Z50" r:id="rId752" display="https://twitter.com/lucklee91/status/1149764022079803394"/>
    <hyperlink ref="Z51" r:id="rId753" display="https://twitter.com/hannasheehan/status/1149766575366529024"/>
    <hyperlink ref="Z52" r:id="rId754" display="https://twitter.com/coreyconsulting/status/1149780785332969478"/>
    <hyperlink ref="Z53" r:id="rId755" display="https://twitter.com/tvline/status/1131635562480361472"/>
    <hyperlink ref="Z54" r:id="rId756" display="https://twitter.com/deyon_bell/status/1149798917795721216"/>
    <hyperlink ref="Z55" r:id="rId757" display="https://twitter.com/deyon_bell/status/1149798917795721216"/>
    <hyperlink ref="Z56" r:id="rId758" display="https://twitter.com/nh_felicia/status/1149800040052994050"/>
    <hyperlink ref="Z57" r:id="rId759" display="https://twitter.com/elocatchtnawwe/status/1149807184706002945"/>
    <hyperlink ref="Z58" r:id="rId760" display="https://twitter.com/realizurworthit/status/1149807723141369861"/>
    <hyperlink ref="Z59" r:id="rId761" display="https://twitter.com/marcoplaisir/status/1149807907460014081"/>
    <hyperlink ref="Z60" r:id="rId762" display="https://twitter.com/maty_mbp/status/1149807962883526656"/>
    <hyperlink ref="Z61" r:id="rId763" display="https://twitter.com/ilove3m/status/1149807988082925574"/>
    <hyperlink ref="Z62" r:id="rId764" display="https://twitter.com/ilove3m/status/1149807988082925574"/>
    <hyperlink ref="Z63" r:id="rId765" display="https://twitter.com/_lauko_/status/1149808056710180864"/>
    <hyperlink ref="Z64" r:id="rId766" display="https://twitter.com/_lauko_/status/1149808056710180864"/>
    <hyperlink ref="Z65" r:id="rId767" display="https://twitter.com/b3raan/status/1149808506633117696"/>
    <hyperlink ref="Z66" r:id="rId768" display="https://twitter.com/kameronhurley/status/1149767328936136707"/>
    <hyperlink ref="Z67" r:id="rId769" display="https://twitter.com/kameronhurley/status/1149767872610275328"/>
    <hyperlink ref="Z68" r:id="rId770" display="https://twitter.com/kameronhurley/status/1149770248184315906"/>
    <hyperlink ref="Z69" r:id="rId771" display="https://twitter.com/kameronhurley/status/1149771328502865920"/>
    <hyperlink ref="Z70" r:id="rId772" display="https://twitter.com/kameronhurley/status/1149771668795121664"/>
    <hyperlink ref="Z71" r:id="rId773" display="https://twitter.com/kameronhurley/status/1149772248150151175"/>
    <hyperlink ref="Z72" r:id="rId774" display="https://twitter.com/kameronhurley/status/1149774166352171008"/>
    <hyperlink ref="Z73" r:id="rId775" display="https://twitter.com/kameronhurley/status/1149776748332093440"/>
    <hyperlink ref="Z74" r:id="rId776" display="https://twitter.com/kameronhurley/status/1149776929240821760"/>
    <hyperlink ref="Z75" r:id="rId777" display="https://twitter.com/kameronhurley/status/1149777863027167232"/>
    <hyperlink ref="Z76" r:id="rId778" display="https://twitter.com/thisisspiffy/status/1149808792856457216"/>
    <hyperlink ref="Z77" r:id="rId779" display="https://twitter.com/sardigior/status/1149826155333201920"/>
    <hyperlink ref="Z78" r:id="rId780" display="https://twitter.com/torchofgod/status/1149828260596871168"/>
    <hyperlink ref="Z79" r:id="rId781" display="https://twitter.com/real_kamalsingh/status/1149837992560713728"/>
    <hyperlink ref="Z80" r:id="rId782" display="https://twitter.com/uknowe/status/1149855755278983170"/>
    <hyperlink ref="Z81" r:id="rId783" display="https://twitter.com/hannahnaugle/status/1149862795783090176"/>
    <hyperlink ref="Z82" r:id="rId784" display="https://twitter.com/juniormint73/status/1149867507223846913"/>
    <hyperlink ref="Z83" r:id="rId785" display="https://twitter.com/juniormint73/status/1149867507223846913"/>
    <hyperlink ref="Z84" r:id="rId786" display="https://twitter.com/getmonifugitive/status/1149869865509031936"/>
    <hyperlink ref="Z85" r:id="rId787" display="https://twitter.com/sharmutaaff/status/1149871254058557440"/>
    <hyperlink ref="Z86" r:id="rId788" display="https://twitter.com/_justjens_/status/1149878210735353856"/>
    <hyperlink ref="Z87" r:id="rId789" display="https://twitter.com/_justjens_/status/1149639609342545922"/>
    <hyperlink ref="Z88" r:id="rId790" display="https://twitter.com/ash_so_phat/status/1149878506148511744"/>
    <hyperlink ref="Z89" r:id="rId791" display="https://twitter.com/calmviolets/status/1149887025346240512"/>
    <hyperlink ref="Z90" r:id="rId792" display="https://twitter.com/calmviolets/status/1149892382495793153"/>
    <hyperlink ref="Z91" r:id="rId793" display="https://twitter.com/calmviolets/status/1149892513437822977"/>
    <hyperlink ref="Z92" r:id="rId794" display="https://twitter.com/cocoluvsball/status/1149893141954277376"/>
    <hyperlink ref="Z93" r:id="rId795" display="https://twitter.com/notuhura/status/1149878925570531329"/>
    <hyperlink ref="Z94" r:id="rId796" display="https://twitter.com/notuhura/status/1149906206800187392"/>
    <hyperlink ref="Z95" r:id="rId797" display="https://twitter.com/bravebird131/status/1149906667607187456"/>
    <hyperlink ref="Z96" r:id="rId798" display="https://twitter.com/djhinds_/status/1149918888467075072"/>
    <hyperlink ref="Z97" r:id="rId799" display="https://twitter.com/curranpatrick33/status/1149922192429408256"/>
    <hyperlink ref="Z98" r:id="rId800" display="https://twitter.com/booksavor/status/1149927654822297601"/>
    <hyperlink ref="Z99" r:id="rId801" display="https://twitter.com/hyoungdeer12/status/1149909877407416320"/>
    <hyperlink ref="Z100" r:id="rId802" display="https://twitter.com/hyoungdeer12/status/1149929019090931712"/>
    <hyperlink ref="Z101" r:id="rId803" display="https://twitter.com/marissawoodber2/status/1149382924938223622"/>
    <hyperlink ref="Z102" r:id="rId804" display="https://twitter.com/blaqdahlia85/status/1149929150075088896"/>
    <hyperlink ref="Z103" r:id="rId805" display="https://twitter.com/blaqdahlia85/status/1149897141952876544"/>
    <hyperlink ref="Z104" r:id="rId806" display="https://twitter.com/blaqdahlia85/status/1149928951332122626"/>
    <hyperlink ref="Z105" r:id="rId807" display="https://twitter.com/blaqdahlia85/status/1149929067757613056"/>
    <hyperlink ref="Z106" r:id="rId808" display="https://twitter.com/blaqdahlia85/status/1149929129334202368"/>
    <hyperlink ref="Z107" r:id="rId809" display="https://twitter.com/blaqdahlia85/status/1149929129334202368"/>
    <hyperlink ref="Z108" r:id="rId810" display="https://twitter.com/blaqdahlia85/status/1149929479923539970"/>
    <hyperlink ref="Z109" r:id="rId811" display="https://twitter.com/ladybirdosprey/status/1149623100167712775"/>
    <hyperlink ref="Z110" r:id="rId812" display="https://twitter.com/ladybirdosprey/status/1149931976058499073"/>
    <hyperlink ref="Z111" r:id="rId813" display="https://twitter.com/nylaelise22/status/1149902363261636608"/>
    <hyperlink ref="Z112" r:id="rId814" display="https://twitter.com/nylaelise22/status/1149937198466314240"/>
    <hyperlink ref="Z113" r:id="rId815" display="https://twitter.com/nylaelise22/status/1149937571901915136"/>
    <hyperlink ref="Z114" r:id="rId816" display="https://twitter.com/samanglore/status/1149981593785651200"/>
    <hyperlink ref="Z115" r:id="rId817" display="https://twitter.com/samanglore/status/1149981593785651200"/>
    <hyperlink ref="Z116" r:id="rId818" display="https://twitter.com/samanglore/status/1149981593785651200"/>
    <hyperlink ref="Z117" r:id="rId819" display="https://twitter.com/majorleaguebtch/status/1150002276230025216"/>
    <hyperlink ref="Z118" r:id="rId820" display="https://twitter.com/majorleaguebtch/status/1150002276230025216"/>
    <hyperlink ref="Z119" r:id="rId821" display="https://twitter.com/bradyhardin/status/1150032927016849409"/>
    <hyperlink ref="Z120" r:id="rId822" display="https://twitter.com/francoise__4/status/1150040592631652352"/>
    <hyperlink ref="Z121" r:id="rId823" display="https://twitter.com/francoise__4/status/1150040592631652352"/>
    <hyperlink ref="Z122" r:id="rId824" display="https://twitter.com/blamemarii_/status/1150041217016766464"/>
    <hyperlink ref="Z123" r:id="rId825" display="https://twitter.com/lee35418139/status/1150043527050645504"/>
    <hyperlink ref="Z124" r:id="rId826" display="https://twitter.com/laurendawnfox29/status/1150052186799464448"/>
    <hyperlink ref="Z125" r:id="rId827" display="https://twitter.com/queenlyslys/status/1150060564913238016"/>
    <hyperlink ref="Z126" r:id="rId828" display="https://twitter.com/quintessentelle/status/1150065297040334849"/>
    <hyperlink ref="Z127" r:id="rId829" display="https://twitter.com/korrinelovesyou/status/1150066558971944970"/>
    <hyperlink ref="Z128" r:id="rId830" display="https://twitter.com/jagsgirl904/status/1150067784803586048"/>
    <hyperlink ref="Z129" r:id="rId831" display="https://twitter.com/metroadlib/status/1149416998784446465"/>
    <hyperlink ref="Z130" r:id="rId832" display="https://twitter.com/madeleinebaran/status/1150070036964528130"/>
    <hyperlink ref="Z131" r:id="rId833" display="https://twitter.com/filmnoirgrrrl/status/1150087870994165761"/>
    <hyperlink ref="Z132" r:id="rId834" display="https://twitter.com/justamber19/status/1149781194923552768"/>
    <hyperlink ref="Z133" r:id="rId835" display="https://twitter.com/justamber19/status/1149809712474578944"/>
    <hyperlink ref="Z134" r:id="rId836" display="https://twitter.com/justamber19/status/1149813061009772544"/>
    <hyperlink ref="Z135" r:id="rId837" display="https://twitter.com/justamber19/status/1149828635261591554"/>
    <hyperlink ref="Z136" r:id="rId838" display="https://twitter.com/justamber19/status/1149844225347018752"/>
    <hyperlink ref="Z137" r:id="rId839" display="https://twitter.com/justamber19/status/1149854304163049472"/>
    <hyperlink ref="Z138" r:id="rId840" display="https://twitter.com/justamber19/status/1149868058510598144"/>
    <hyperlink ref="Z139" r:id="rId841" display="https://twitter.com/justamber19/status/1150087050634432512"/>
    <hyperlink ref="Z140" r:id="rId842" display="https://twitter.com/justamber19/status/1150087612155224064"/>
    <hyperlink ref="Z141" r:id="rId843" display="https://twitter.com/justamber19/status/1150088613469855744"/>
    <hyperlink ref="Z142" r:id="rId844" display="https://twitter.com/_andrenaa/status/1150090308266483713"/>
    <hyperlink ref="Z143" r:id="rId845" display="https://twitter.com/atlgeekdesigns/status/1150091276055994368"/>
    <hyperlink ref="Z144" r:id="rId846" display="https://twitter.com/collins90217438/status/1150094004073222144"/>
    <hyperlink ref="Z145" r:id="rId847" display="https://twitter.com/itsqueennono/status/1150097133133008901"/>
    <hyperlink ref="Z146" r:id="rId848" display="https://twitter.com/mujerduff/status/1150097412326866946"/>
    <hyperlink ref="Z147" r:id="rId849" display="https://twitter.com/26_jessiii/status/1150097644187820034"/>
    <hyperlink ref="Z148" r:id="rId850" display="https://twitter.com/vronix/status/1150100531450281984"/>
    <hyperlink ref="Z149" r:id="rId851" display="https://twitter.com/dextergraythc/status/1150108438267084800"/>
    <hyperlink ref="Z150" r:id="rId852" display="https://twitter.com/beezybee592/status/1150110699353341952"/>
    <hyperlink ref="Z151" r:id="rId853" display="https://twitter.com/jwale7/status/1150121639197024257"/>
    <hyperlink ref="Z152" r:id="rId854" display="https://twitter.com/jwale7/status/1150121639197024257"/>
    <hyperlink ref="Z153" r:id="rId855" display="https://twitter.com/jwale7/status/1150121639197024257"/>
    <hyperlink ref="Z154" r:id="rId856" display="https://twitter.com/jwale7/status/1150121639197024257"/>
    <hyperlink ref="Z155" r:id="rId857" display="https://twitter.com/popsreviews/status/1150127157844291584"/>
    <hyperlink ref="Z156" r:id="rId858" display="https://twitter.com/popsreviews/status/1150127157844291584"/>
    <hyperlink ref="Z157" r:id="rId859" display="https://twitter.com/benjie_rigby/status/1149849841411010560"/>
    <hyperlink ref="Z158" r:id="rId860" display="https://twitter.com/xtremerebel15/status/1150129628947857409"/>
    <hyperlink ref="Z159" r:id="rId861" display="https://twitter.com/lelligotpurple/status/1150130540609228800"/>
    <hyperlink ref="Z160" r:id="rId862" display="https://twitter.com/odilaisabella/status/1150139211066040320"/>
    <hyperlink ref="Z161" r:id="rId863" display="https://twitter.com/samanthaprez14/status/1150144807316140033"/>
    <hyperlink ref="Z162" r:id="rId864" display="https://twitter.com/morrellfishing/status/1150147141396041729"/>
    <hyperlink ref="Z163" r:id="rId865" display="https://twitter.com/gayxalien/status/1150148304375832576"/>
    <hyperlink ref="Z164" r:id="rId866" display="https://twitter.com/_ashleymaria_/status/1150150088620150784"/>
    <hyperlink ref="Z165" r:id="rId867" display="https://twitter.com/_ashleymaria_/status/1150070553807654914"/>
    <hyperlink ref="Z166" r:id="rId868" display="https://twitter.com/_ashleymaria_/status/1150072034539515905"/>
    <hyperlink ref="Z167" r:id="rId869" display="https://twitter.com/_ashleymaria_/status/1150074992996114433"/>
    <hyperlink ref="Z168" r:id="rId870" display="https://twitter.com/_ashleymaria_/status/1150075760520126464"/>
    <hyperlink ref="Z169" r:id="rId871" display="https://twitter.com/_ashleymaria_/status/1150080235163017216"/>
    <hyperlink ref="Z170" r:id="rId872" display="https://twitter.com/_ashleymaria_/status/1150093602355175428"/>
    <hyperlink ref="Z171" r:id="rId873" display="https://twitter.com/_ashleymaria_/status/1150093847680245760"/>
    <hyperlink ref="Z172" r:id="rId874" display="https://twitter.com/_ashleymaria_/status/1150094140476145665"/>
    <hyperlink ref="Z173" r:id="rId875" display="https://twitter.com/_ashleymaria_/status/1150104316600082432"/>
    <hyperlink ref="Z174" r:id="rId876" display="https://twitter.com/_ashleymaria_/status/1150108737341919237"/>
    <hyperlink ref="Z175" r:id="rId877" display="https://twitter.com/_ashleymaria_/status/1150109825642258432"/>
    <hyperlink ref="Z176" r:id="rId878" display="https://twitter.com/_ashleymaria_/status/1150110779384958976"/>
    <hyperlink ref="Z177" r:id="rId879" display="https://twitter.com/_ashleymaria_/status/1150111596154372096"/>
    <hyperlink ref="Z178" r:id="rId880" display="https://twitter.com/_ashleymaria_/status/1150121755811430400"/>
    <hyperlink ref="Z179" r:id="rId881" display="https://twitter.com/_ashleymaria_/status/1150122810964135937"/>
    <hyperlink ref="Z180" r:id="rId882" display="https://twitter.com/_ashleymaria_/status/1150123210811289602"/>
    <hyperlink ref="Z181" r:id="rId883" display="https://twitter.com/_ashleymaria_/status/1150128767639195648"/>
    <hyperlink ref="Z182" r:id="rId884" display="https://twitter.com/_ashleymaria_/status/1150130331573526532"/>
    <hyperlink ref="Z183" r:id="rId885" display="https://twitter.com/_ashleymaria_/status/1150132259468566529"/>
    <hyperlink ref="Z184" r:id="rId886" display="https://twitter.com/_ashleymaria_/status/1150132584887853056"/>
    <hyperlink ref="Z185" r:id="rId887" display="https://twitter.com/clairetastic/status/1150157683871215616"/>
    <hyperlink ref="Z186" r:id="rId888" display="https://twitter.com/lala3369/status/1149385020286672896"/>
    <hyperlink ref="Z187" r:id="rId889" display="https://twitter.com/asiatique_19/status/1150162542750294016"/>
    <hyperlink ref="Z188" r:id="rId890" display="https://twitter.com/asiatique_19/status/1150162542750294016"/>
    <hyperlink ref="Z189" r:id="rId891" display="https://twitter.com/hollykategfe/status/1150163742182838274"/>
    <hyperlink ref="Z190" r:id="rId892" display="https://twitter.com/254mochacharlie/status/1150166150111608834"/>
    <hyperlink ref="Z191" r:id="rId893" display="https://twitter.com/mirandaloakley/status/1150145498797498368"/>
    <hyperlink ref="Z192" r:id="rId894" display="https://twitter.com/lovelikeelena/status/1150167232565129217"/>
    <hyperlink ref="Z193" r:id="rId895" display="https://twitter.com/ejauthentic/status/1150174485879934978"/>
    <hyperlink ref="Z194" r:id="rId896" display="https://twitter.com/xnvyx/status/1150175919295909888"/>
    <hyperlink ref="Z195" r:id="rId897" display="https://twitter.com/ioyg/status/1150180644036763648"/>
    <hyperlink ref="Z196" r:id="rId898" display="https://twitter.com/ioyg/status/1150180644036763648"/>
    <hyperlink ref="Z197" r:id="rId899" display="https://twitter.com/musiccitymel/status/1150186287770587136"/>
    <hyperlink ref="Z198" r:id="rId900" display="https://twitter.com/carmenspider/status/1150186661998989314"/>
    <hyperlink ref="Z199" r:id="rId901" display="https://twitter.com/amanda_mielke7/status/1150187416109690880"/>
    <hyperlink ref="Z200" r:id="rId902" display="https://twitter.com/notwhatchathink/status/1150192356286767109"/>
    <hyperlink ref="Z201" r:id="rId903" display="https://twitter.com/zanrene85/status/1150200220577423361"/>
    <hyperlink ref="Z202" r:id="rId904" display="https://twitter.com/mrs_tempa/status/1150204531042594816"/>
    <hyperlink ref="Z203" r:id="rId905" display="https://twitter.com/_oreyau/status/1150209915656572928"/>
    <hyperlink ref="Z204" r:id="rId906" display="https://twitter.com/supremeanita/status/1150211190183911431"/>
    <hyperlink ref="Z205" r:id="rId907" display="https://twitter.com/amberrjoyy/status/1150211215513272320"/>
    <hyperlink ref="Z206" r:id="rId908" display="https://twitter.com/sailorgainz18/status/1150147651213680640"/>
    <hyperlink ref="Z207" r:id="rId909" display="https://twitter.com/rashadheyward/status/1150210092542963717"/>
    <hyperlink ref="Z208" r:id="rId910" display="https://twitter.com/chl0bird/status/1150054890808459265"/>
    <hyperlink ref="Z209" r:id="rId911" display="https://twitter.com/rashadheyward/status/1150211433923301376"/>
    <hyperlink ref="Z210" r:id="rId912" display="https://twitter.com/rashadheyward/status/1150210092542963717"/>
    <hyperlink ref="Z211" r:id="rId913" display="https://twitter.com/rashadheyward/status/1150211433923301376"/>
    <hyperlink ref="Z212" r:id="rId914" display="https://twitter.com/clean4uth/status/1150214941015715840"/>
    <hyperlink ref="Z213" r:id="rId915" display="https://twitter.com/clean4uth/status/1150215308835205125"/>
    <hyperlink ref="Z214" r:id="rId916" display="https://twitter.com/joemungel1977/status/1150216255162519552"/>
    <hyperlink ref="Z215" r:id="rId917" display="https://twitter.com/amwinnie/status/1150219167792078848"/>
    <hyperlink ref="Z216" r:id="rId918" display="https://twitter.com/foxienow/status/1150220486057627648"/>
    <hyperlink ref="Z217" r:id="rId919" display="https://twitter.com/melyndakay/status/1150221372251152386"/>
    <hyperlink ref="Z218" r:id="rId920" display="https://twitter.com/stefveronicaaa/status/1149813772225302529"/>
    <hyperlink ref="Z219" r:id="rId921" display="https://twitter.com/stefveronicaaa/status/1149813853384871937"/>
    <hyperlink ref="Z220" r:id="rId922" display="https://twitter.com/stefveronicaaa/status/1150221647246430208"/>
    <hyperlink ref="Z221" r:id="rId923" display="https://twitter.com/skinnydiva/status/1150222062503550978"/>
    <hyperlink ref="Z222" r:id="rId924" display="https://twitter.com/whoa_nelly1016/status/1150157998557421568"/>
    <hyperlink ref="Z223" r:id="rId925" display="https://twitter.com/whoa_nelly1016/status/1150222559880896519"/>
    <hyperlink ref="Z224" r:id="rId926" display="https://twitter.com/0hbetave/status/1150151649681432577"/>
    <hyperlink ref="Z225" r:id="rId927" display="https://twitter.com/0hbetave/status/1150198578020835328"/>
    <hyperlink ref="Z226" r:id="rId928" display="https://twitter.com/0hbetave/status/1150222220062539776"/>
    <hyperlink ref="Z227" r:id="rId929" display="https://twitter.com/0hbetave/status/1150223366772707333"/>
    <hyperlink ref="Z228" r:id="rId930" display="https://twitter.com/abrahamswee/status/1150225996492279809"/>
    <hyperlink ref="Z229" r:id="rId931" display="https://twitter.com/xochantelle___/status/1150223893438881794"/>
    <hyperlink ref="Z230" r:id="rId932" display="https://twitter.com/xochantelle___/status/1150227628525330432"/>
    <hyperlink ref="Z231" r:id="rId933" display="https://twitter.com/htowntreasure/status/1150160724817301505"/>
    <hyperlink ref="Z232" r:id="rId934" display="https://twitter.com/htowntreasure/status/1150182320156086272"/>
    <hyperlink ref="Z233" r:id="rId935" display="https://twitter.com/htowntreasure/status/1150228542946467841"/>
    <hyperlink ref="Z234" r:id="rId936" display="https://twitter.com/atari_jones/status/1150134179620954112"/>
    <hyperlink ref="Z235" r:id="rId937" display="https://twitter.com/zoee_tamara/status/954677501242036225"/>
    <hyperlink ref="Z236" r:id="rId938" display="https://twitter.com/zoee_tamara/status/1150230228565811200"/>
    <hyperlink ref="Z237" r:id="rId939" display="https://twitter.com/zoee_tamara/status/1150230228565811200"/>
    <hyperlink ref="Z238" r:id="rId940" display="https://twitter.com/rvt01/status/1150237987042746368"/>
    <hyperlink ref="Z239" r:id="rId941" display="https://twitter.com/kierstincheer/status/1150238444397969408"/>
    <hyperlink ref="Z240" r:id="rId942" display="https://twitter.com/briandannelly/status/1150204198451122176"/>
    <hyperlink ref="Z241" r:id="rId943" display="https://twitter.com/ilovequeenb/status/1150239450275954688"/>
    <hyperlink ref="Z242" r:id="rId944" display="https://twitter.com/ilovequeenb/status/1149542132555771904"/>
    <hyperlink ref="Z243" r:id="rId945" display="https://twitter.com/sincerelygrlmil/status/1150239348790583296"/>
    <hyperlink ref="Z244" r:id="rId946" display="https://twitter.com/sincerelygrlmil/status/1150239507884777472"/>
    <hyperlink ref="Z245" r:id="rId947" display="https://twitter.com/jredrod82/status/1150241058103668736"/>
    <hyperlink ref="Z246" r:id="rId948" display="https://twitter.com/jaemyers18/status/1150263313051164672"/>
    <hyperlink ref="Z247" r:id="rId949" display="https://twitter.com/jaemyers18/status/1150264352605425665"/>
    <hyperlink ref="Z248" r:id="rId950" display="https://twitter.com/dawanahug/status/1150240290806140928"/>
    <hyperlink ref="Z249" r:id="rId951" display="https://twitter.com/dawanahug/status/1150264866046971904"/>
    <hyperlink ref="Z250" r:id="rId952" display="https://twitter.com/dawanahug/status/1150163137171283968"/>
    <hyperlink ref="Z251" r:id="rId953" display="https://twitter.com/dawanahug/status/1150240290806140928"/>
    <hyperlink ref="Z252" r:id="rId954" display="https://twitter.com/dawanahug/status/1150262880375365632"/>
    <hyperlink ref="Z253" r:id="rId955" display="https://twitter.com/dawanahug/status/1150263538709147648"/>
    <hyperlink ref="Z254" r:id="rId956" display="https://twitter.com/dawanahug/status/1150264866046971904"/>
    <hyperlink ref="Z255" r:id="rId957" display="https://twitter.com/sunshine_831/status/1150265368461664256"/>
    <hyperlink ref="Z256" r:id="rId958" display="https://twitter.com/jazizq/status/1150273418920697856"/>
    <hyperlink ref="Z257" r:id="rId959" display="https://twitter.com/jazizq/status/1150273643659878400"/>
    <hyperlink ref="Z258" r:id="rId960" display="https://twitter.com/yaameaan/status/1150278481550467072"/>
    <hyperlink ref="Z259" r:id="rId961" display="https://twitter.com/mightyduckz_/status/1150279882351554560"/>
    <hyperlink ref="Z260" r:id="rId962" display="https://twitter.com/cam1ine/status/1150293290153066496"/>
    <hyperlink ref="Z261" r:id="rId963" display="https://twitter.com/adoringlib/status/1150301598574268416"/>
    <hyperlink ref="Z262" r:id="rId964" display="https://twitter.com/thiskg/status/1150303988744482816"/>
    <hyperlink ref="Z263" r:id="rId965" display="https://twitter.com/shedonavan/status/1150305858812878848"/>
    <hyperlink ref="Z264" r:id="rId966" display="https://twitter.com/natertaters59/status/1150309326642274304"/>
    <hyperlink ref="Z265" r:id="rId967" display="https://twitter.com/hellcat7391/status/1150311053508485120"/>
    <hyperlink ref="Z266" r:id="rId968" display="https://twitter.com/izzyy_n/status/1150321436994629633"/>
    <hyperlink ref="Z267" r:id="rId969" display="https://twitter.com/rainbowlover25/status/1150240526085644289"/>
    <hyperlink ref="Z268" r:id="rId970" display="https://twitter.com/rainbowlover25/status/1150326071658778624"/>
    <hyperlink ref="Z269" r:id="rId971" display="https://twitter.com/topnotchc_/status/1150327969501634560"/>
    <hyperlink ref="Z270" r:id="rId972" display="https://twitter.com/x0sunshine/status/1150342847955996672"/>
    <hyperlink ref="Z271" r:id="rId973" display="https://twitter.com/lawyergal1908/status/1150347705841045504"/>
    <hyperlink ref="Z272" r:id="rId974" display="https://twitter.com/jadajay79/status/1150214772828397574"/>
    <hyperlink ref="Z273" r:id="rId975" display="https://twitter.com/jadajay79/status/1150199678622994432"/>
    <hyperlink ref="Z274" r:id="rId976" display="https://twitter.com/jadajay79/status/1150214772828397574"/>
    <hyperlink ref="Z275" r:id="rId977" display="https://twitter.com/jadajay79/status/1150349983654260741"/>
    <hyperlink ref="Z276" r:id="rId978" display="https://twitter.com/poshbash_/status/1150358934751985664"/>
    <hyperlink ref="Z277" r:id="rId979" display="https://twitter.com/theupsidess/status/1150366864884809729"/>
    <hyperlink ref="Z278" r:id="rId980" display="https://twitter.com/scottgruenwald/status/1150376724640649217"/>
    <hyperlink ref="Z279" r:id="rId981" display="https://twitter.com/mr_218/status/1150382947419267073"/>
    <hyperlink ref="Z280" r:id="rId982" display="https://twitter.com/jo2u/status/1150385234090876928"/>
    <hyperlink ref="Z281" r:id="rId983" display="https://twitter.com/bangbangoregous/status/1150391024579219457"/>
    <hyperlink ref="Z282" r:id="rId984" display="https://twitter.com/bangbangoregous/status/1150393908775608320"/>
    <hyperlink ref="Z283" r:id="rId985" display="https://twitter.com/stephenfax/status/1150398940396892160"/>
    <hyperlink ref="Z284" r:id="rId986" display="https://twitter.com/stephenfax/status/1150398940396892160"/>
    <hyperlink ref="Z285" r:id="rId987" display="https://twitter.com/stephenfax/status/1150398940396892160"/>
    <hyperlink ref="Z286" r:id="rId988" display="https://twitter.com/stephenfax/status/1150398940396892160"/>
    <hyperlink ref="Z287" r:id="rId989" display="https://twitter.com/hartwigschafer/status/1091097188770463744"/>
    <hyperlink ref="Z288" r:id="rId990" display="https://twitter.com/hartwigschafer/status/1091097188770463744"/>
    <hyperlink ref="Z289" r:id="rId991" display="https://twitter.com/pramodkadam6740/status/1150425063692230661"/>
    <hyperlink ref="Z290" r:id="rId992" display="https://twitter.com/pramodkadam6740/status/1150425063692230661"/>
    <hyperlink ref="Z291" r:id="rId993" display="https://twitter.com/pramodkadam6740/status/1150425063692230661"/>
    <hyperlink ref="Z292" r:id="rId994" display="https://twitter.com/reecyru/status/1150425505054765056"/>
    <hyperlink ref="Z293" r:id="rId995" display="https://twitter.com/caio_fellps/status/1150433150260191233"/>
    <hyperlink ref="Z294" r:id="rId996" display="https://twitter.com/rebjefwill_j/status/1150433398319529984"/>
    <hyperlink ref="Z295" r:id="rId997" display="https://twitter.com/bob007me/status/1150416027748130818"/>
    <hyperlink ref="Z296" r:id="rId998" display="https://twitter.com/bob007me/status/1150416027748130818"/>
    <hyperlink ref="Z297" r:id="rId999" display="https://twitter.com/bob007me/status/1150437577004113925"/>
    <hyperlink ref="Z298" r:id="rId1000" display="https://twitter.com/bob007me/status/1150437577004113925"/>
    <hyperlink ref="Z299" r:id="rId1001" display="https://twitter.com/faux_naturale/status/1150440783276851200"/>
    <hyperlink ref="Z300" r:id="rId1002" display="https://twitter.com/bellaandthecity/status/1150455633172451330"/>
    <hyperlink ref="Z301" r:id="rId1003" display="https://twitter.com/ilikesnacks4/status/1148269195064422401"/>
    <hyperlink ref="Z302" r:id="rId1004" display="https://twitter.com/yo_datd_ray/status/1150464772393132035"/>
    <hyperlink ref="Z303" r:id="rId1005" display="https://twitter.com/yo_datd_ray/status/1150199239781298176"/>
    <hyperlink ref="Z304" r:id="rId1006" display="https://twitter.com/yo_datd_ray/status/1150464475369267200"/>
    <hyperlink ref="Z305" r:id="rId1007" display="https://twitter.com/hill_gonzz/status/1150466193029029890"/>
    <hyperlink ref="Z306" r:id="rId1008" display="https://twitter.com/kryztyna_de_vil/status/1150467460228947970"/>
    <hyperlink ref="Z307" r:id="rId1009" display="https://twitter.com/luvaries23/status/1150471415105294336"/>
    <hyperlink ref="Z308" r:id="rId1010" display="https://twitter.com/ibodyybitches/status/1150476899937923073"/>
    <hyperlink ref="Z309" r:id="rId1011" display="https://twitter.com/memej99/status/1150477925097062401"/>
    <hyperlink ref="Z310" r:id="rId1012" display="https://twitter.com/mrbpatkins/status/1150491938786877452"/>
    <hyperlink ref="Z311" r:id="rId1013" display="https://twitter.com/northeastadvgrl/status/1150495359577120768"/>
    <hyperlink ref="Z312" r:id="rId1014" display="https://twitter.com/jennife11698819/status/1150501275366072320"/>
    <hyperlink ref="Z313" r:id="rId1015" display="https://twitter.com/zada_chavez2/status/1150501118654291968"/>
    <hyperlink ref="Z314" r:id="rId1016" display="https://twitter.com/love_ya306/status/1150501333574701056"/>
    <hyperlink ref="Z315" r:id="rId1017" display="https://twitter.com/bonganigiraffe/status/1150503499223973890"/>
    <hyperlink ref="Z316" r:id="rId1018" display="https://twitter.com/asianclock/status/1150506215518146560"/>
    <hyperlink ref="Z317" r:id="rId1019" display="https://twitter.com/dwarteee/status/1150509490652848128"/>
    <hyperlink ref="Z318" r:id="rId1020" display="https://twitter.com/lifeisbellarke/status/1150509753216458755"/>
    <hyperlink ref="Z319" r:id="rId1021" display="https://twitter.com/jasmnsnt/status/1150494153966534656"/>
    <hyperlink ref="Z320" r:id="rId1022" display="https://twitter.com/jasmnsnt/status/1150511435119812608"/>
    <hyperlink ref="Z321" r:id="rId1023" display="https://twitter.com/joannesconcerts/status/1150514661948833793"/>
    <hyperlink ref="Z322" r:id="rId1024" display="https://twitter.com/spivey_90/status/1150514766793904129"/>
    <hyperlink ref="Z323" r:id="rId1025" display="https://twitter.com/twiggy_slim/status/1150353066853588994"/>
    <hyperlink ref="Z324" r:id="rId1026" display="https://twitter.com/twiggy_slim/status/1150515196915527680"/>
    <hyperlink ref="Z325" r:id="rId1027" display="https://twitter.com/sf_jenn/status/1150518023897268224"/>
    <hyperlink ref="Z326" r:id="rId1028" display="https://twitter.com/dmbkspc/status/1150534260748640256"/>
    <hyperlink ref="Z327" r:id="rId1029" display="https://twitter.com/rbiddle1/status/1150534373315350530"/>
    <hyperlink ref="Z328" r:id="rId1030" display="https://twitter.com/rbiddle1/status/1150534373315350530"/>
    <hyperlink ref="Z329" r:id="rId1031" display="https://twitter.com/thedeans_list/status/1150123171523321856"/>
    <hyperlink ref="Z330" r:id="rId1032" display="https://twitter.com/thedeans_list/status/1150502598623014912"/>
    <hyperlink ref="Z331" r:id="rId1033" display="https://twitter.com/thedeans_list/status/1150534758860038144"/>
    <hyperlink ref="Z332" r:id="rId1034" display="https://twitter.com/mandapandaaf/status/1150534761615712256"/>
    <hyperlink ref="Z333" r:id="rId1035" display="https://twitter.com/thedauntingnerd/status/1148378227821469696"/>
    <hyperlink ref="Z334" r:id="rId1036" display="https://twitter.com/sophiiacamii/status/1150531046087303173"/>
    <hyperlink ref="Z335" r:id="rId1037" display="https://twitter.com/sophiiacamii/status/1150530870807281664"/>
    <hyperlink ref="Z336" r:id="rId1038" display="https://twitter.com/sophiiacamii/status/1150535855121059840"/>
    <hyperlink ref="Z337" r:id="rId1039" display="https://twitter.com/obeyamadeus/status/1150539520728805376"/>
    <hyperlink ref="Z338" r:id="rId1040" display="https://twitter.com/leesalove/status/1150539717223469056"/>
    <hyperlink ref="Z339" r:id="rId1041" display="https://twitter.com/dancinggsw/status/1150541030980276225"/>
    <hyperlink ref="Z340" r:id="rId1042" display="https://twitter.com/heavenlynurse18/status/1150542738632466432"/>
    <hyperlink ref="Z341" r:id="rId1043" display="https://twitter.com/allhailnaki/status/1150548307279847424"/>
    <hyperlink ref="Z342" r:id="rId1044" display="https://twitter.com/allhailnaki/status/1150549421706424321"/>
    <hyperlink ref="Z343" r:id="rId1045" display="https://twitter.com/controlcabeiio/status/1150550081273311232"/>
    <hyperlink ref="Z344" r:id="rId1046" display="https://twitter.com/controlcabeiio/status/1150550081273311232"/>
    <hyperlink ref="Z345" r:id="rId1047" display="https://twitter.com/whyme8488/status/1150555024017285120"/>
    <hyperlink ref="Z346" r:id="rId1048" display="https://twitter.com/itsjohnnydee/status/1150561163987603456"/>
    <hyperlink ref="Z347" r:id="rId1049" display="https://twitter.com/topnotchlady06/status/1150563131866976258"/>
    <hyperlink ref="Z348" r:id="rId1050" display="https://twitter.com/nnaynattirb/status/1150562148478853125"/>
    <hyperlink ref="Z349" r:id="rId1051" display="https://twitter.com/nnaynattirb/status/1150563637171544064"/>
    <hyperlink ref="Z350" r:id="rId1052" display="https://twitter.com/torilovesyoouu/status/1150563746378637313"/>
    <hyperlink ref="Z351" r:id="rId1053" display="https://twitter.com/goochambers/status/1150565669181804544"/>
    <hyperlink ref="Z352" r:id="rId1054" display="https://twitter.com/kissmydopexoxo/status/1150573256660979712"/>
    <hyperlink ref="Z353" r:id="rId1055" display="https://twitter.com/lovin_lamyrah/status/1150574610313859073"/>
    <hyperlink ref="Z354" r:id="rId1056" display="https://twitter.com/tv2488/status/1150575068076027904"/>
    <hyperlink ref="Z355" r:id="rId1057" display="https://twitter.com/iamkingbeech/status/1150423617693462528"/>
    <hyperlink ref="Z356" r:id="rId1058" display="https://twitter.com/iamkingbeech/status/1150577696776364033"/>
    <hyperlink ref="Z357" r:id="rId1059" display="https://twitter.com/_petagayle/status/1149522863533092865"/>
    <hyperlink ref="Z358" r:id="rId1060" display="https://twitter.com/_petagayle/status/1149523230459195393"/>
    <hyperlink ref="Z359" r:id="rId1061" display="https://twitter.com/_petagayle/status/1149523820069343232"/>
    <hyperlink ref="Z360" r:id="rId1062" display="https://twitter.com/_petagayle/status/1149526607175942146"/>
    <hyperlink ref="Z361" r:id="rId1063" display="https://twitter.com/_petagayle/status/1149529280235237377"/>
    <hyperlink ref="Z362" r:id="rId1064" display="https://twitter.com/_petagayle/status/1149530081582206977"/>
    <hyperlink ref="Z363" r:id="rId1065" display="https://twitter.com/_petagayle/status/1149533226555207681"/>
    <hyperlink ref="Z364" r:id="rId1066" display="https://twitter.com/_petagayle/status/1149533755180085251"/>
    <hyperlink ref="Z365" r:id="rId1067" display="https://twitter.com/_petagayle/status/1149534509479550976"/>
    <hyperlink ref="Z366" r:id="rId1068" display="https://twitter.com/_petagayle/status/1149535146070040576"/>
    <hyperlink ref="Z367" r:id="rId1069" display="https://twitter.com/_petagayle/status/1149535543501344768"/>
    <hyperlink ref="Z368" r:id="rId1070" display="https://twitter.com/_petagayle/status/1149536577745326082"/>
    <hyperlink ref="Z369" r:id="rId1071" display="https://twitter.com/_petagayle/status/1149538202224476168"/>
    <hyperlink ref="Z370" r:id="rId1072" display="https://twitter.com/_petagayle/status/1149539571853451264"/>
    <hyperlink ref="Z371" r:id="rId1073" display="https://twitter.com/_petagayle/status/1149650198534094851"/>
    <hyperlink ref="Z372" r:id="rId1074" display="https://twitter.com/_petagayle/status/1149652820498341894"/>
    <hyperlink ref="Z373" r:id="rId1075" display="https://twitter.com/_petagayle/status/1149653714124210176"/>
    <hyperlink ref="Z374" r:id="rId1076" display="https://twitter.com/_petagayle/status/1149654050591240192"/>
    <hyperlink ref="Z375" r:id="rId1077" display="https://twitter.com/_petagayle/status/1149655358568144896"/>
    <hyperlink ref="Z376" r:id="rId1078" display="https://twitter.com/_petagayle/status/1149655556182773762"/>
    <hyperlink ref="Z377" r:id="rId1079" display="https://twitter.com/_petagayle/status/1149656395735715840"/>
    <hyperlink ref="Z378" r:id="rId1080" display="https://twitter.com/_petagayle/status/1149657513584762882"/>
    <hyperlink ref="Z379" r:id="rId1081" display="https://twitter.com/_petagayle/status/1149658769795633152"/>
    <hyperlink ref="Z380" r:id="rId1082" display="https://twitter.com/_petagayle/status/1149659898508005376"/>
    <hyperlink ref="Z381" r:id="rId1083" display="https://twitter.com/_petagayle/status/1149664022897164289"/>
    <hyperlink ref="Z382" r:id="rId1084" display="https://twitter.com/_petagayle/status/1149665285827248129"/>
    <hyperlink ref="Z383" r:id="rId1085" display="https://twitter.com/_petagayle/status/1149666662813016065"/>
    <hyperlink ref="Z384" r:id="rId1086" display="https://twitter.com/_petagayle/status/1149668240060063744"/>
    <hyperlink ref="Z385" r:id="rId1087" display="https://twitter.com/_petagayle/status/1149669266700099584"/>
    <hyperlink ref="Z386" r:id="rId1088" display="https://twitter.com/_petagayle/status/1149669896088952832"/>
    <hyperlink ref="Z387" r:id="rId1089" display="https://twitter.com/_petagayle/status/1149673177712189441"/>
    <hyperlink ref="Z388" r:id="rId1090" display="https://twitter.com/_petagayle/status/1149673950751969281"/>
    <hyperlink ref="Z389" r:id="rId1091" display="https://twitter.com/_petagayle/status/1149675968237207552"/>
    <hyperlink ref="Z390" r:id="rId1092" display="https://twitter.com/_petagayle/status/1149676561794134017"/>
    <hyperlink ref="Z391" r:id="rId1093" display="https://twitter.com/_petagayle/status/1149677422914220032"/>
    <hyperlink ref="Z392" r:id="rId1094" display="https://twitter.com/_petagayle/status/1149678465119129601"/>
    <hyperlink ref="Z393" r:id="rId1095" display="https://twitter.com/_petagayle/status/1149679149717630977"/>
    <hyperlink ref="Z394" r:id="rId1096" display="https://twitter.com/_petagayle/status/1149682282489401345"/>
    <hyperlink ref="Z395" r:id="rId1097" display="https://twitter.com/_petagayle/status/1149684512416239616"/>
    <hyperlink ref="Z396" r:id="rId1098" display="https://twitter.com/_petagayle/status/1149686115093422082"/>
    <hyperlink ref="Z397" r:id="rId1099" display="https://twitter.com/_petagayle/status/1149689305377443842"/>
    <hyperlink ref="Z398" r:id="rId1100" display="https://twitter.com/_petagayle/status/1149690388615237633"/>
    <hyperlink ref="Z399" r:id="rId1101" display="https://twitter.com/_petagayle/status/1149701803006660609"/>
    <hyperlink ref="Z400" r:id="rId1102" display="https://twitter.com/_petagayle/status/1149703406510051328"/>
    <hyperlink ref="Z401" r:id="rId1103" display="https://twitter.com/_petagayle/status/1149714109207842818"/>
    <hyperlink ref="Z402" r:id="rId1104" display="https://twitter.com/_petagayle/status/1149714308093370369"/>
    <hyperlink ref="Z403" r:id="rId1105" display="https://twitter.com/_petagayle/status/1149714789087809537"/>
    <hyperlink ref="Z404" r:id="rId1106" display="https://twitter.com/_petagayle/status/1149717361370521600"/>
    <hyperlink ref="Z405" r:id="rId1107" display="https://twitter.com/_petagayle/status/1149718879050055680"/>
    <hyperlink ref="Z406" r:id="rId1108" display="https://twitter.com/_petagayle/status/1149719983473201152"/>
    <hyperlink ref="Z407" r:id="rId1109" display="https://twitter.com/_petagayle/status/1149721105369829376"/>
    <hyperlink ref="Z408" r:id="rId1110" display="https://twitter.com/_petagayle/status/1149721414494277632"/>
    <hyperlink ref="Z409" r:id="rId1111" display="https://twitter.com/_petagayle/status/1149722335760584705"/>
    <hyperlink ref="Z410" r:id="rId1112" display="https://twitter.com/_petagayle/status/1149724827474939904"/>
    <hyperlink ref="Z411" r:id="rId1113" display="https://twitter.com/_petagayle/status/1149725571208949766"/>
    <hyperlink ref="Z412" r:id="rId1114" display="https://twitter.com/_petagayle/status/1150578826239533061"/>
    <hyperlink ref="Z413" r:id="rId1115" display="https://twitter.com/markusfreemanus/status/1150585380133101576"/>
    <hyperlink ref="Z414" r:id="rId1116" display="https://twitter.com/xtinfreemanus/status/1150585275464192001"/>
    <hyperlink ref="Z415" r:id="rId1117" display="https://twitter.com/zazabethmeow/status/1150588144653393920"/>
    <hyperlink ref="Z416" r:id="rId1118" display="https://twitter.com/itsfessy/status/1150592102226677761"/>
    <hyperlink ref="Z417" r:id="rId1119" display="https://twitter.com/joeyjoisey/status/1150593106816970752"/>
    <hyperlink ref="Z418" r:id="rId1120" display="https://twitter.com/indyanna63/status/1150593489467584512"/>
    <hyperlink ref="Z419" r:id="rId1121" display="https://twitter.com/jeasusan/status/1150594306807406593"/>
    <hyperlink ref="Z420" r:id="rId1122" display="https://twitter.com/realchrised/status/1150596065990778880"/>
    <hyperlink ref="Z421" r:id="rId1123" display="https://twitter.com/starmediaguy/status/1150597313129115649"/>
    <hyperlink ref="Z422" r:id="rId1124" display="https://twitter.com/tvbingequeen/status/1149576584229089285"/>
    <hyperlink ref="Z423" r:id="rId1125" display="https://twitter.com/ts1989isqueen/status/1150599532322807811"/>
    <hyperlink ref="Z424" r:id="rId1126" display="https://twitter.com/ts1989isqueen/status/1150599532322807811"/>
    <hyperlink ref="Z425" r:id="rId1127" display="https://twitter.com/bellamyybreak/status/1150601112933871617"/>
    <hyperlink ref="Z426" r:id="rId1128" display="https://twitter.com/sandeekim/status/1150608308568354816"/>
    <hyperlink ref="Z427" r:id="rId1129" display="https://twitter.com/risboyrock/status/1150609294833770497"/>
    <hyperlink ref="Z428" r:id="rId1130" display="https://twitter.com/relkay/status/1150610970399531008"/>
    <hyperlink ref="Z429" r:id="rId1131" display="https://twitter.com/relkay/status/1150313069651714048"/>
    <hyperlink ref="Z430" r:id="rId1132" display="https://twitter.com/heystephen7/status/1150612421163257856"/>
    <hyperlink ref="Z431" r:id="rId1133" display="https://twitter.com/heystephen7/status/1150612421163257856"/>
    <hyperlink ref="Z432" r:id="rId1134" display="https://twitter.com/surroundvision/status/1150614912584114179"/>
    <hyperlink ref="Z433" r:id="rId1135" display="https://twitter.com/sierraismistx/status/1149096535671525378"/>
    <hyperlink ref="Z434" r:id="rId1136" display="https://twitter.com/heartofhannah1/status/1149523285291388928"/>
    <hyperlink ref="Z435" r:id="rId1137" display="https://twitter.com/heartofhannah1/status/1149523566754291714"/>
    <hyperlink ref="Z436" r:id="rId1138" display="https://twitter.com/heartofhannah1/status/1150604226483171330"/>
    <hyperlink ref="Z437" r:id="rId1139" display="https://twitter.com/heartofhannah1/status/1150616359140831233"/>
    <hyperlink ref="Z438" r:id="rId1140" display="https://twitter.com/peacelovechai/status/1149869448020529153"/>
    <hyperlink ref="Z439" r:id="rId1141" display="https://twitter.com/perrymattfeld/status/1150102361882419200"/>
    <hyperlink ref="Z440" r:id="rId1142" display="https://twitter.com/slishaacott18/status/1150617510657568768"/>
    <hyperlink ref="Z441" r:id="rId1143" display="https://twitter.com/xalexudinovx/status/1147246472313880576"/>
    <hyperlink ref="Z442" r:id="rId1144" display="https://twitter.com/rachellebeaudoi/status/1150450770703028224"/>
    <hyperlink ref="Z443" r:id="rId1145" display="https://twitter.com/rachellebeaudoi/status/1150621085227876352"/>
    <hyperlink ref="Z444" r:id="rId1146" display="https://twitter.com/rachellebeaudoi/status/1150450541719252992"/>
    <hyperlink ref="Z445" r:id="rId1147" display="https://twitter.com/rachellebeaudoi/status/1150621426816188421"/>
    <hyperlink ref="Z446" r:id="rId1148" display="https://twitter.com/marleighbadass/status/1150625684529864704"/>
    <hyperlink ref="Z447" r:id="rId1149" display="https://twitter.com/kyledoesntswim/status/1150625694486913024"/>
    <hyperlink ref="Z448" r:id="rId1150" display="https://twitter.com/purgatoryarcheo/status/1150574292964446215"/>
    <hyperlink ref="Z449" r:id="rId1151" display="https://twitter.com/mrandamiller517/status/1150626043578986496"/>
    <hyperlink ref="Z450" r:id="rId1152" display="https://twitter.com/twonoseringcait/status/1150626296000651269"/>
    <hyperlink ref="Z451" r:id="rId1153" display="https://twitter.com/_dulceeangel/status/1150634568946466816"/>
    <hyperlink ref="Z452" r:id="rId1154" display="https://twitter.com/tiiffanyo/status/1147554518072266754"/>
    <hyperlink ref="Z453" r:id="rId1155" display="https://twitter.com/leanaholicmia/status/1150635938797613058"/>
    <hyperlink ref="Z454" r:id="rId1156" display="https://twitter.com/tylerdwarrior/status/1148383222860042251"/>
    <hyperlink ref="Z455" r:id="rId1157" display="https://twitter.com/leanaholicmia/status/1150635996041510912"/>
    <hyperlink ref="Z456" r:id="rId1158" display="https://twitter.com/tvbingequeen/status/1149546654472663042"/>
    <hyperlink ref="Z457" r:id="rId1159" display="https://twitter.com/tvbingequeen/status/1149565436976959490"/>
    <hyperlink ref="Z458" r:id="rId1160" display="https://twitter.com/tvbingequeen/status/1149565582653530112"/>
    <hyperlink ref="Z459" r:id="rId1161" display="https://twitter.com/tvbingequeen/status/1149570901219823616"/>
    <hyperlink ref="Z460" r:id="rId1162" display="https://twitter.com/tvbingequeen/status/1149572705634533376"/>
    <hyperlink ref="Z461" r:id="rId1163" display="https://twitter.com/tvbingequeen/status/1149574680845549569"/>
    <hyperlink ref="Z462" r:id="rId1164" display="https://twitter.com/tvbingequeen/status/1149575216923697152"/>
    <hyperlink ref="Z463" r:id="rId1165" display="https://twitter.com/tvbingequeen/status/1149575466300297217"/>
    <hyperlink ref="Z464" r:id="rId1166" display="https://twitter.com/tvbingequeen/status/1149576584229089285"/>
    <hyperlink ref="Z465" r:id="rId1167" display="https://twitter.com/tvbingequeen/status/1149577685607178240"/>
    <hyperlink ref="Z466" r:id="rId1168" display="https://twitter.com/tvbingequeen/status/1149578930032001031"/>
    <hyperlink ref="Z467" r:id="rId1169" display="https://twitter.com/leanaholicmia/status/1150636105890271232"/>
    <hyperlink ref="Z468" r:id="rId1170" display="https://twitter.com/leanaholicmia/status/1150635830815313920"/>
    <hyperlink ref="Z469" r:id="rId1171" display="https://twitter.com/leanaholicmia/status/1150635978349895685"/>
    <hyperlink ref="Z470" r:id="rId1172" display="https://twitter.com/brufff22/status/1150637260083064833"/>
    <hyperlink ref="Z471" r:id="rId1173" display="https://twitter.com/_hebrewbarbie/status/1150593967391739904"/>
    <hyperlink ref="Z472" r:id="rId1174" display="https://twitter.com/_hebrewbarbie/status/1150640218514571264"/>
    <hyperlink ref="Z473" r:id="rId1175" display="https://twitter.com/binayshahu/status/1150642779170623488"/>
    <hyperlink ref="Z474" r:id="rId1176" display="https://twitter.com/binayshahu/status/1150642779170623488"/>
    <hyperlink ref="Z475" r:id="rId1177" display="https://twitter.com/spicygrandmaa/status/1150551128377057280"/>
    <hyperlink ref="Z476" r:id="rId1178" display="https://twitter.com/spicygrandmaa/status/1150559564540067840"/>
    <hyperlink ref="Z477" r:id="rId1179" display="https://twitter.com/spicygrandmaa/status/1150601993330839552"/>
    <hyperlink ref="Z478" r:id="rId1180" display="https://twitter.com/spicygrandmaa/status/1150631282130509824"/>
    <hyperlink ref="Z479" r:id="rId1181" display="https://twitter.com/spicygrandmaa/status/1150647655552487424"/>
    <hyperlink ref="Z480" r:id="rId1182" display="https://twitter.com/lishaaleeanne_/status/1150654101019078658"/>
    <hyperlink ref="Z481" r:id="rId1183" display="https://twitter.com/carisadcorona/status/1150662887167258625"/>
    <hyperlink ref="Z482" r:id="rId1184" display="https://twitter.com/jazmynsymone/status/1149762243069956096"/>
    <hyperlink ref="Z483" r:id="rId1185" display="https://twitter.com/marieaitweets/status/1149872882723409920"/>
    <hyperlink ref="Z484" r:id="rId1186" display="https://twitter.com/pianoarianabieb/status/1149806868291702785"/>
    <hyperlink ref="Z485" r:id="rId1187" display="https://twitter.com/marieaitweets/status/1149873076865134592"/>
    <hyperlink ref="Z486" r:id="rId1188" display="https://twitter.com/106th/status/1149823073832624128"/>
    <hyperlink ref="Z487" r:id="rId1189" display="https://twitter.com/marieaitweets/status/1149873161170644992"/>
    <hyperlink ref="Z488" r:id="rId1190" display="https://twitter.com/marieaitweets/status/1149873161170644992"/>
    <hyperlink ref="Z489" r:id="rId1191" display="https://twitter.com/peacelovechai/status/1149867055170105354"/>
    <hyperlink ref="Z490" r:id="rId1192" display="https://twitter.com/marieaitweets/status/1149873323070803968"/>
    <hyperlink ref="Z491" r:id="rId1193" display="https://twitter.com/burn1central/status/1149794425960312832"/>
    <hyperlink ref="Z492" r:id="rId1194" display="https://twitter.com/burn1central/status/1149813220569419777"/>
    <hyperlink ref="Z493" r:id="rId1195" display="https://twitter.com/burn1central/status/1149871376720965634"/>
    <hyperlink ref="Z494" r:id="rId1196" display="https://twitter.com/burn1central/status/1149874198841630721"/>
    <hyperlink ref="Z495" r:id="rId1197" display="https://twitter.com/burn1central/status/1149881774740267013"/>
    <hyperlink ref="Z496" r:id="rId1198" display="https://twitter.com/burn1central/status/1149881883196608512"/>
    <hyperlink ref="Z497" r:id="rId1199" display="https://twitter.com/burn1central/status/1150179351431979009"/>
    <hyperlink ref="Z498" r:id="rId1200" display="https://twitter.com/burn1central/status/1150179528242847745"/>
    <hyperlink ref="Z499" r:id="rId1201" display="https://twitter.com/burn1central/status/1150180342105628672"/>
    <hyperlink ref="Z500" r:id="rId1202" display="https://twitter.com/burn1central/status/1150180634331160577"/>
    <hyperlink ref="Z501" r:id="rId1203" display="https://twitter.com/burn1central/status/1150181144731762688"/>
    <hyperlink ref="Z502" r:id="rId1204" display="https://twitter.com/burn1central/status/1150187070352232450"/>
    <hyperlink ref="Z503" r:id="rId1205" display="https://twitter.com/burn1central/status/1150190256664326147"/>
    <hyperlink ref="Z504" r:id="rId1206" display="https://twitter.com/burn1central/status/1150190477376917505"/>
    <hyperlink ref="Z505" r:id="rId1207" display="https://twitter.com/burn1central/status/1150190921981366272"/>
    <hyperlink ref="Z506" r:id="rId1208" display="https://twitter.com/burn1central/status/1150191266241699840"/>
    <hyperlink ref="Z507" r:id="rId1209" display="https://twitter.com/burn1central/status/1150191774197059584"/>
    <hyperlink ref="Z508" r:id="rId1210" display="https://twitter.com/burn1central/status/1150194710788616192"/>
    <hyperlink ref="Z509" r:id="rId1211" display="https://twitter.com/burn1central/status/1150195075059769344"/>
    <hyperlink ref="Z510" r:id="rId1212" display="https://twitter.com/burn1central/status/1150201679431766021"/>
    <hyperlink ref="Z511" r:id="rId1213" display="https://twitter.com/marieaitweets/status/1149873427513167872"/>
    <hyperlink ref="Z512" r:id="rId1214" display="https://twitter.com/lowercase_ryan/status/1149918062298009600"/>
    <hyperlink ref="Z513" r:id="rId1215" display="https://twitter.com/marieaitweets/status/1149922545761570816"/>
    <hyperlink ref="Z514" r:id="rId1216" display="https://twitter.com/rachel_dagen/status/1150534347734126592"/>
    <hyperlink ref="Z515" r:id="rId1217" display="https://twitter.com/rachel_dagen/status/1150534347734126592"/>
    <hyperlink ref="Z516" r:id="rId1218" display="https://twitter.com/rachel_dagen/status/1150534347734126592"/>
    <hyperlink ref="Z517" r:id="rId1219" display="https://twitter.com/marieaitweets/status/1150546193006465025"/>
    <hyperlink ref="Z518" r:id="rId1220" display="https://twitter.com/marieaitweets/status/1149874597895925760"/>
    <hyperlink ref="Z519" r:id="rId1221" display="https://twitter.com/marieaitweets/status/1150546193006465025"/>
    <hyperlink ref="Z520" r:id="rId1222" display="https://twitter.com/stevegarreanjr/status/1150629046880915457"/>
    <hyperlink ref="Z521" r:id="rId1223" display="https://twitter.com/marieaitweets/status/1150668790385917952"/>
    <hyperlink ref="Z522" r:id="rId1224" display="https://twitter.com/marieaitweets/status/1149608916902268929"/>
    <hyperlink ref="Z523" r:id="rId1225" display="https://twitter.com/marieaitweets/status/1150546193006465025"/>
    <hyperlink ref="Z524" r:id="rId1226" display="https://twitter.com/marieaitweets/status/1150546193006465025"/>
    <hyperlink ref="Z525" r:id="rId1227" display="https://twitter.com/jofordccc/status/1150682515834753026"/>
    <hyperlink ref="Z526" r:id="rId1228" display="https://twitter.com/noepattycakes/status/1150683214878371840"/>
    <hyperlink ref="Z527" r:id="rId1229" display="https://twitter.com/bhattnaturally1/status/1150705617780133888"/>
    <hyperlink ref="Z528" r:id="rId1230" display="https://twitter.com/theluecrew/status/1149778100340875264"/>
    <hyperlink ref="Z529" r:id="rId1231" display="https://twitter.com/mauriellefox2/status/1150710833686515713"/>
    <hyperlink ref="Z530" r:id="rId1232" display="https://twitter.com/tshawntrusst/status/1143232108619620352"/>
    <hyperlink ref="Z531" r:id="rId1233" display="https://twitter.com/tshawntrusst/status/1150722162661240834"/>
    <hyperlink ref="Z532" r:id="rId1234" display="https://twitter.com/astrmrtn/status/1150710249713614848"/>
    <hyperlink ref="Z533" r:id="rId1235" display="https://twitter.com/astrmrtn/status/1150724461445779456"/>
    <hyperlink ref="Z534" r:id="rId1236" display="https://twitter.com/lexxpettis/status/1150736557319557121"/>
    <hyperlink ref="Z535" r:id="rId1237" display="https://twitter.com/stevieg_1967/status/1150751694655021056"/>
    <hyperlink ref="Z536" r:id="rId1238" display="https://twitter.com/stevieg_1967/status/1150751694655021056"/>
    <hyperlink ref="Z537" r:id="rId1239" display="https://twitter.com/stevieg_1967/status/1150751694655021056"/>
    <hyperlink ref="Z538" r:id="rId1240" display="https://twitter.com/arsttar/status/1150761014004256769"/>
    <hyperlink ref="Z539" r:id="rId1241" display="https://twitter.com/cuntosaur/status/1150765459647684608"/>
    <hyperlink ref="Z540" r:id="rId1242" display="https://twitter.com/x_alexiaaa_x/status/1150767099649888260"/>
    <hyperlink ref="Z541" r:id="rId1243" display="https://twitter.com/molinskidan/status/1150781815407464450"/>
    <hyperlink ref="Z542" r:id="rId1244" display="https://twitter.com/hesreadt/status/1150791396359454723"/>
    <hyperlink ref="Z543" r:id="rId1245" display="https://twitter.com/eddy_kane/status/1149538133039448067"/>
    <hyperlink ref="Z544" r:id="rId1246" display="https://twitter.com/icyjuju/status/1150795653301321728"/>
    <hyperlink ref="Z545" r:id="rId1247" display="https://twitter.com/icyjuju/status/1150795163293409280"/>
    <hyperlink ref="Z546" r:id="rId1248" display="https://twitter.com/beinseries/status/1150797702768279552"/>
    <hyperlink ref="Z547" r:id="rId1249" display="https://twitter.com/applegirl125/status/1150087621835730947"/>
    <hyperlink ref="Z548" r:id="rId1250" display="https://twitter.com/applegirl125/status/1150798039788990468"/>
    <hyperlink ref="Z549" r:id="rId1251" display="https://twitter.com/iam_wynona/status/1150803809473650688"/>
    <hyperlink ref="Z550" r:id="rId1252" display="https://twitter.com/cymiller14/status/1150803963538825216"/>
    <hyperlink ref="Z551" r:id="rId1253" display="https://twitter.com/piperitafrancy/status/1150806436282286081"/>
    <hyperlink ref="Z552" r:id="rId1254" display="https://twitter.com/ozobsession9586/status/1150815424948236288"/>
    <hyperlink ref="Z553" r:id="rId1255" display="https://twitter.com/van_hey1/status/1150823510182416385"/>
    <hyperlink ref="Z554" r:id="rId1256" display="https://twitter.com/coolhandlukette/status/1150799504226050048"/>
    <hyperlink ref="Z555" r:id="rId1257" display="https://twitter.com/tvwatchtower/status/1150823943567073283"/>
    <hyperlink ref="Z556" r:id="rId1258" display="https://twitter.com/lipprint_/status/1150826278322393088"/>
    <hyperlink ref="Z557" r:id="rId1259" display="https://twitter.com/upd8fromrinz/status/1150827421597200388"/>
    <hyperlink ref="Z558" r:id="rId1260" display="https://twitter.com/tyradanks/status/1149538788546236416"/>
    <hyperlink ref="Z559" r:id="rId1261" display="https://twitter.com/tyradanks/status/1150160090550460420"/>
    <hyperlink ref="Z560" r:id="rId1262" display="https://twitter.com/tyradanks/status/1150832204366450688"/>
    <hyperlink ref="Z561" r:id="rId1263" display="https://twitter.com/nickimicheaux/status/1150206782607773697"/>
    <hyperlink ref="Z562" r:id="rId1264" display="https://twitter.com/nickimicheaux/status/1150843799507279877"/>
    <hyperlink ref="Z563" r:id="rId1265" display="https://twitter.com/jaxzyx/status/1150844559045382145"/>
    <hyperlink ref="Z564" r:id="rId1266" display="https://twitter.com/yammer79/status/1150848919288582144"/>
    <hyperlink ref="Z565" r:id="rId1267" display="https://twitter.com/wineandvicodin/status/1150849648778723329"/>
    <hyperlink ref="Z566" r:id="rId1268" display="https://twitter.com/purplesp31/status/1150851779501817856"/>
    <hyperlink ref="Z567" r:id="rId1269" display="https://twitter.com/cwinthedark/status/1144425183211601920"/>
    <hyperlink ref="Z568" r:id="rId1270" display="https://twitter.com/cwinthedark/status/1121126745145511938"/>
    <hyperlink ref="Z569" r:id="rId1271" display="https://twitter.com/cwinthedark/status/1150087492206383105"/>
    <hyperlink ref="Z570" r:id="rId1272" display="https://twitter.com/cwinthedark/status/1150797506789498881"/>
    <hyperlink ref="Z571" r:id="rId1273" display="https://twitter.com/jahnaezha2/status/1150561132953952257"/>
    <hyperlink ref="Z572" r:id="rId1274" display="https://twitter.com/jahnaezha2/status/1150856217243336704"/>
    <hyperlink ref="BB13" r:id="rId1275" display="https://api.twitter.com/1.1/geo/id/3b77caf94bfc81fe.json"/>
    <hyperlink ref="BB65" r:id="rId1276" display="https://api.twitter.com/1.1/geo/id/316bee0042d43aab.json"/>
    <hyperlink ref="BB103" r:id="rId1277" display="https://api.twitter.com/1.1/geo/id/60edfde178b362ff.json"/>
    <hyperlink ref="BB108" r:id="rId1278" display="https://api.twitter.com/1.1/geo/id/60edfde178b362ff.json"/>
    <hyperlink ref="BB143" r:id="rId1279" display="https://api.twitter.com/1.1/geo/id/8173485c72e78ca5.json"/>
    <hyperlink ref="BB151" r:id="rId1280" display="https://api.twitter.com/1.1/geo/id/00c12e8612b69ccf.json"/>
    <hyperlink ref="BB152" r:id="rId1281" display="https://api.twitter.com/1.1/geo/id/00c12e8612b69ccf.json"/>
    <hyperlink ref="BB153" r:id="rId1282" display="https://api.twitter.com/1.1/geo/id/00c12e8612b69ccf.json"/>
    <hyperlink ref="BB154" r:id="rId1283" display="https://api.twitter.com/1.1/geo/id/00c12e8612b69ccf.json"/>
    <hyperlink ref="BB200" r:id="rId1284" display="https://api.twitter.com/1.1/geo/id/0157e4d7264811f5.json"/>
    <hyperlink ref="BB206" r:id="rId1285" display="https://api.twitter.com/1.1/geo/id/3f5897b87d2bf56c.json"/>
    <hyperlink ref="BB235" r:id="rId1286" display="https://api.twitter.com/1.1/geo/id/6c4273782e69ed69.json"/>
    <hyperlink ref="BB278" r:id="rId1287" display="https://api.twitter.com/1.1/geo/id/944c03c1d85ef480.json"/>
    <hyperlink ref="BB283" r:id="rId1288" display="https://api.twitter.com/1.1/geo/id/7a998c6fcc0867eb.json"/>
    <hyperlink ref="BB284" r:id="rId1289" display="https://api.twitter.com/1.1/geo/id/7a998c6fcc0867eb.json"/>
    <hyperlink ref="BB285" r:id="rId1290" display="https://api.twitter.com/1.1/geo/id/7a998c6fcc0867eb.json"/>
    <hyperlink ref="BB286" r:id="rId1291" display="https://api.twitter.com/1.1/geo/id/7a998c6fcc0867eb.json"/>
    <hyperlink ref="BB310" r:id="rId1292" display="https://api.twitter.com/1.1/geo/id/4f86b7a78e966795.json"/>
    <hyperlink ref="BB327" r:id="rId1293" display="https://api.twitter.com/1.1/geo/id/00c39537733fa112.json"/>
    <hyperlink ref="BB328" r:id="rId1294" display="https://api.twitter.com/1.1/geo/id/00c39537733fa112.json"/>
    <hyperlink ref="BB348" r:id="rId1295" display="https://api.twitter.com/1.1/geo/id/e4a0d228eb6be76b.json"/>
    <hyperlink ref="BB353" r:id="rId1296" display="https://api.twitter.com/1.1/geo/id/003b0a6b6b3eca0e.json"/>
    <hyperlink ref="BB427" r:id="rId1297" display="https://api.twitter.com/1.1/geo/id/b71fac2ee9792cbe.json"/>
    <hyperlink ref="BB440" r:id="rId1298" display="https://api.twitter.com/1.1/geo/id/cc631a80adacd459.json"/>
    <hyperlink ref="BB450" r:id="rId1299" display="https://api.twitter.com/1.1/geo/id/b52736240ef42f93.json"/>
    <hyperlink ref="BB468" r:id="rId1300" display="https://api.twitter.com/1.1/geo/id/895f19a3c08d3d35.json"/>
    <hyperlink ref="BB514" r:id="rId1301" display="https://api.twitter.com/1.1/geo/id/5c62ffb0f0f3479d.json"/>
    <hyperlink ref="BB515" r:id="rId1302" display="https://api.twitter.com/1.1/geo/id/5c62ffb0f0f3479d.json"/>
    <hyperlink ref="BB516" r:id="rId1303" display="https://api.twitter.com/1.1/geo/id/5c62ffb0f0f3479d.json"/>
  </hyperlinks>
  <printOptions/>
  <pageMargins left="0.7" right="0.7" top="0.75" bottom="0.75" header="0.3" footer="0.3"/>
  <pageSetup horizontalDpi="600" verticalDpi="600" orientation="portrait" r:id="rId1307"/>
  <legacyDrawing r:id="rId1305"/>
  <tableParts>
    <tablePart r:id="rId1306"/>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O346"/>
  <sheetViews>
    <sheetView workbookViewId="0" topLeftCell="A1">
      <pane xSplit="1" ySplit="2" topLeftCell="AZ43" activePane="bottomRight" state="frozen"/>
      <selection pane="topRight" activeCell="B1" sqref="B1"/>
      <selection pane="bottomLeft" activeCell="A3" sqref="A3"/>
      <selection pane="bottomRight" activeCell="A2" sqref="A2:BJ2"/>
    </sheetView>
  </sheetViews>
  <sheetFormatPr defaultColWidth="9.140625" defaultRowHeight="15"/>
  <cols>
    <col min="1" max="1" width="9.14062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customWidth="1"/>
    <col min="9" max="9" width="9.7109375" style="0" customWidth="1"/>
    <col min="10" max="10" width="10.57421875" style="3" customWidth="1"/>
    <col min="11" max="11" width="9.140625" style="0" customWidth="1"/>
    <col min="12"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17.28125" style="0" bestFit="1" customWidth="1"/>
    <col min="53" max="53" width="19.57421875" style="0" bestFit="1" customWidth="1"/>
    <col min="54" max="54" width="17.421875" style="0" bestFit="1" customWidth="1"/>
    <col min="55" max="55" width="19.57421875" style="0" bestFit="1" customWidth="1"/>
    <col min="56" max="56" width="17.57421875" style="0" bestFit="1" customWidth="1"/>
    <col min="57" max="57" width="19.57421875" style="0" bestFit="1" customWidth="1"/>
    <col min="58" max="58" width="17.28125" style="0" bestFit="1" customWidth="1"/>
    <col min="59" max="59" width="19.57421875" style="0" bestFit="1" customWidth="1"/>
    <col min="60" max="60" width="19.28125" style="0" bestFit="1" customWidth="1"/>
    <col min="61" max="61" width="19.57421875" style="0" bestFit="1" customWidth="1"/>
    <col min="62" max="62" width="9.71093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6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3157</v>
      </c>
      <c r="AE2" s="13" t="s">
        <v>3158</v>
      </c>
      <c r="AF2" s="13" t="s">
        <v>3159</v>
      </c>
      <c r="AG2" s="13" t="s">
        <v>3160</v>
      </c>
      <c r="AH2" s="13" t="s">
        <v>3161</v>
      </c>
      <c r="AI2" s="13" t="s">
        <v>3162</v>
      </c>
      <c r="AJ2" s="13" t="s">
        <v>3163</v>
      </c>
      <c r="AK2" s="13" t="s">
        <v>3164</v>
      </c>
      <c r="AL2" s="13" t="s">
        <v>3165</v>
      </c>
      <c r="AM2" s="13" t="s">
        <v>3166</v>
      </c>
      <c r="AN2" s="13" t="s">
        <v>3167</v>
      </c>
      <c r="AO2" s="13" t="s">
        <v>3168</v>
      </c>
      <c r="AP2" s="13" t="s">
        <v>3169</v>
      </c>
      <c r="AQ2" s="13" t="s">
        <v>3170</v>
      </c>
      <c r="AR2" s="13" t="s">
        <v>3171</v>
      </c>
      <c r="AS2" s="13" t="s">
        <v>196</v>
      </c>
      <c r="AT2" s="13" t="s">
        <v>3172</v>
      </c>
      <c r="AU2" s="13" t="s">
        <v>3173</v>
      </c>
      <c r="AV2" s="13" t="s">
        <v>3174</v>
      </c>
      <c r="AW2" s="13" t="s">
        <v>3175</v>
      </c>
      <c r="AX2" s="13" t="s">
        <v>3176</v>
      </c>
      <c r="AY2" s="13" t="s">
        <v>3177</v>
      </c>
      <c r="AZ2" s="105" t="s">
        <v>4981</v>
      </c>
      <c r="BA2" s="105" t="s">
        <v>4984</v>
      </c>
      <c r="BB2" s="105" t="s">
        <v>4985</v>
      </c>
      <c r="BC2" s="105" t="s">
        <v>4986</v>
      </c>
      <c r="BD2" s="105" t="s">
        <v>4987</v>
      </c>
      <c r="BE2" s="105" t="s">
        <v>4995</v>
      </c>
      <c r="BF2" s="105" t="s">
        <v>5002</v>
      </c>
      <c r="BG2" s="105" t="s">
        <v>5267</v>
      </c>
      <c r="BH2" s="105" t="s">
        <v>5324</v>
      </c>
      <c r="BI2" s="105" t="s">
        <v>5584</v>
      </c>
      <c r="BJ2" s="13" t="s">
        <v>5819</v>
      </c>
      <c r="BK2" s="3"/>
      <c r="BL2" s="3"/>
    </row>
    <row r="3" spans="1:64" ht="15" customHeight="1">
      <c r="A3" s="64" t="s">
        <v>522</v>
      </c>
      <c r="B3" s="65"/>
      <c r="C3" s="65"/>
      <c r="D3" s="66">
        <v>7</v>
      </c>
      <c r="E3" s="68">
        <v>100</v>
      </c>
      <c r="F3" s="102" t="s">
        <v>4503</v>
      </c>
      <c r="G3" s="65"/>
      <c r="H3" s="69"/>
      <c r="I3" s="70"/>
      <c r="J3" s="70"/>
      <c r="K3" s="69" t="s">
        <v>3186</v>
      </c>
      <c r="L3" s="73"/>
      <c r="M3" s="74">
        <v>715.1986083984375</v>
      </c>
      <c r="N3" s="74">
        <v>6649.2060546875</v>
      </c>
      <c r="O3" s="75"/>
      <c r="P3" s="76"/>
      <c r="Q3" s="76"/>
      <c r="R3" s="88"/>
      <c r="S3" s="48">
        <v>29</v>
      </c>
      <c r="T3" s="48">
        <v>0</v>
      </c>
      <c r="U3" s="49">
        <v>7028.536697</v>
      </c>
      <c r="V3" s="49">
        <v>0.003984</v>
      </c>
      <c r="W3" s="49">
        <v>0.065516</v>
      </c>
      <c r="X3" s="49">
        <v>9.958973</v>
      </c>
      <c r="Y3" s="49">
        <v>0.003694581280788177</v>
      </c>
      <c r="Z3" s="49">
        <v>0</v>
      </c>
      <c r="AA3" s="71">
        <v>3</v>
      </c>
      <c r="AB3" s="71"/>
      <c r="AC3" s="72"/>
      <c r="AD3" s="78" t="s">
        <v>3186</v>
      </c>
      <c r="AE3" s="78">
        <v>1253</v>
      </c>
      <c r="AF3" s="78">
        <v>6347798</v>
      </c>
      <c r="AG3" s="78">
        <v>29134</v>
      </c>
      <c r="AH3" s="78">
        <v>14880</v>
      </c>
      <c r="AI3" s="78"/>
      <c r="AJ3" s="78" t="s">
        <v>3526</v>
      </c>
      <c r="AK3" s="78" t="s">
        <v>3838</v>
      </c>
      <c r="AL3" s="83" t="s">
        <v>4042</v>
      </c>
      <c r="AM3" s="78"/>
      <c r="AN3" s="80">
        <v>39724.17797453704</v>
      </c>
      <c r="AO3" s="83" t="s">
        <v>4175</v>
      </c>
      <c r="AP3" s="78" t="b">
        <v>0</v>
      </c>
      <c r="AQ3" s="78" t="b">
        <v>0</v>
      </c>
      <c r="AR3" s="78" t="b">
        <v>1</v>
      </c>
      <c r="AS3" s="78"/>
      <c r="AT3" s="78">
        <v>17023</v>
      </c>
      <c r="AU3" s="83" t="s">
        <v>4485</v>
      </c>
      <c r="AV3" s="78" t="b">
        <v>1</v>
      </c>
      <c r="AW3" s="78" t="s">
        <v>4591</v>
      </c>
      <c r="AX3" s="83" t="s">
        <v>4600</v>
      </c>
      <c r="AY3" s="78" t="s">
        <v>65</v>
      </c>
      <c r="AZ3" s="48"/>
      <c r="BA3" s="48"/>
      <c r="BB3" s="48"/>
      <c r="BC3" s="48"/>
      <c r="BD3" s="48"/>
      <c r="BE3" s="48"/>
      <c r="BF3" s="48"/>
      <c r="BG3" s="48"/>
      <c r="BH3" s="48"/>
      <c r="BI3" s="48"/>
      <c r="BJ3" s="78" t="str">
        <f>REPLACE(INDEX(GroupVertices[Group],MATCH(Vertices[[#This Row],[Vertex]],GroupVertices[Vertex],0)),1,1,"")</f>
        <v>1</v>
      </c>
      <c r="BK3" s="3"/>
      <c r="BL3" s="3"/>
    </row>
    <row r="4" spans="1:67" ht="15">
      <c r="A4" s="64" t="s">
        <v>519</v>
      </c>
      <c r="B4" s="65"/>
      <c r="C4" s="65"/>
      <c r="D4" s="66">
        <v>6.635489446669323</v>
      </c>
      <c r="E4" s="68">
        <v>100</v>
      </c>
      <c r="F4" s="102" t="s">
        <v>4534</v>
      </c>
      <c r="G4" s="65"/>
      <c r="H4" s="69"/>
      <c r="I4" s="70"/>
      <c r="J4" s="70"/>
      <c r="K4" s="69" t="s">
        <v>3283</v>
      </c>
      <c r="L4" s="73"/>
      <c r="M4" s="74">
        <v>859.7359008789062</v>
      </c>
      <c r="N4" s="74">
        <v>2654.001220703125</v>
      </c>
      <c r="O4" s="75"/>
      <c r="P4" s="76"/>
      <c r="Q4" s="76"/>
      <c r="R4" s="88"/>
      <c r="S4" s="48">
        <v>23</v>
      </c>
      <c r="T4" s="48">
        <v>1</v>
      </c>
      <c r="U4" s="49">
        <v>3934.350117</v>
      </c>
      <c r="V4" s="49">
        <v>0.003413</v>
      </c>
      <c r="W4" s="49">
        <v>0.061627</v>
      </c>
      <c r="X4" s="49">
        <v>7.811702</v>
      </c>
      <c r="Y4" s="49">
        <v>0.008658008658008658</v>
      </c>
      <c r="Z4" s="49">
        <v>0</v>
      </c>
      <c r="AA4" s="71">
        <v>4</v>
      </c>
      <c r="AB4" s="71"/>
      <c r="AC4" s="72"/>
      <c r="AD4" s="78" t="s">
        <v>3283</v>
      </c>
      <c r="AE4" s="78">
        <v>16</v>
      </c>
      <c r="AF4" s="78">
        <v>3027</v>
      </c>
      <c r="AG4" s="78">
        <v>471</v>
      </c>
      <c r="AH4" s="78">
        <v>48</v>
      </c>
      <c r="AI4" s="78"/>
      <c r="AJ4" s="78" t="s">
        <v>3617</v>
      </c>
      <c r="AK4" s="78"/>
      <c r="AL4" s="83" t="s">
        <v>4082</v>
      </c>
      <c r="AM4" s="78"/>
      <c r="AN4" s="80">
        <v>43131.08939814815</v>
      </c>
      <c r="AO4" s="83" t="s">
        <v>4267</v>
      </c>
      <c r="AP4" s="78" t="b">
        <v>1</v>
      </c>
      <c r="AQ4" s="78" t="b">
        <v>0</v>
      </c>
      <c r="AR4" s="78" t="b">
        <v>0</v>
      </c>
      <c r="AS4" s="78"/>
      <c r="AT4" s="78">
        <v>33</v>
      </c>
      <c r="AU4" s="78"/>
      <c r="AV4" s="78" t="b">
        <v>1</v>
      </c>
      <c r="AW4" s="78" t="s">
        <v>4591</v>
      </c>
      <c r="AX4" s="83" t="s">
        <v>4698</v>
      </c>
      <c r="AY4" s="78" t="s">
        <v>66</v>
      </c>
      <c r="AZ4" s="48" t="s">
        <v>1011</v>
      </c>
      <c r="BA4" s="48" t="s">
        <v>1011</v>
      </c>
      <c r="BB4" s="48" t="s">
        <v>1038</v>
      </c>
      <c r="BC4" s="48" t="s">
        <v>1038</v>
      </c>
      <c r="BD4" s="48" t="s">
        <v>1048</v>
      </c>
      <c r="BE4" s="48" t="s">
        <v>1048</v>
      </c>
      <c r="BF4" s="106" t="s">
        <v>5084</v>
      </c>
      <c r="BG4" s="106" t="s">
        <v>5281</v>
      </c>
      <c r="BH4" s="106" t="s">
        <v>5405</v>
      </c>
      <c r="BI4" s="106" t="s">
        <v>5587</v>
      </c>
      <c r="BJ4" s="86" t="str">
        <f>REPLACE(INDEX(GroupVertices[Group],MATCH(Vertices[[#This Row],[Vertex]],GroupVertices[Vertex],0)),1,1,"")</f>
        <v>2</v>
      </c>
      <c r="BK4" s="2"/>
      <c r="BL4" s="3"/>
      <c r="BM4" s="3"/>
      <c r="BN4" s="3"/>
      <c r="BO4" s="3"/>
    </row>
    <row r="5" spans="1:67" ht="15">
      <c r="A5" s="64" t="s">
        <v>479</v>
      </c>
      <c r="B5" s="65"/>
      <c r="C5" s="65"/>
      <c r="D5" s="66">
        <v>6.481903618602656</v>
      </c>
      <c r="E5" s="68">
        <v>100</v>
      </c>
      <c r="F5" s="102" t="s">
        <v>1393</v>
      </c>
      <c r="G5" s="65"/>
      <c r="H5" s="69"/>
      <c r="I5" s="70"/>
      <c r="J5" s="70"/>
      <c r="K5" s="69" t="s">
        <v>3477</v>
      </c>
      <c r="L5" s="73"/>
      <c r="M5" s="74">
        <v>1918.8497314453125</v>
      </c>
      <c r="N5" s="74">
        <v>6935.8642578125</v>
      </c>
      <c r="O5" s="75"/>
      <c r="P5" s="76"/>
      <c r="Q5" s="76"/>
      <c r="R5" s="88"/>
      <c r="S5" s="48">
        <v>0</v>
      </c>
      <c r="T5" s="48">
        <v>13</v>
      </c>
      <c r="U5" s="49">
        <v>3081.035431</v>
      </c>
      <c r="V5" s="49">
        <v>0.003788</v>
      </c>
      <c r="W5" s="49">
        <v>0.043143</v>
      </c>
      <c r="X5" s="49">
        <v>3.85341</v>
      </c>
      <c r="Y5" s="49">
        <v>0.02564102564102564</v>
      </c>
      <c r="Z5" s="49">
        <v>0</v>
      </c>
      <c r="AA5" s="71">
        <v>5</v>
      </c>
      <c r="AB5" s="71"/>
      <c r="AC5" s="72"/>
      <c r="AD5" s="78" t="s">
        <v>3477</v>
      </c>
      <c r="AE5" s="78">
        <v>77</v>
      </c>
      <c r="AF5" s="78">
        <v>265</v>
      </c>
      <c r="AG5" s="78">
        <v>7992</v>
      </c>
      <c r="AH5" s="78">
        <v>11214</v>
      </c>
      <c r="AI5" s="78"/>
      <c r="AJ5" s="78" t="s">
        <v>3797</v>
      </c>
      <c r="AK5" s="78" t="s">
        <v>4016</v>
      </c>
      <c r="AL5" s="78"/>
      <c r="AM5" s="78"/>
      <c r="AN5" s="80">
        <v>41277.56151620371</v>
      </c>
      <c r="AO5" s="83" t="s">
        <v>4448</v>
      </c>
      <c r="AP5" s="78" t="b">
        <v>0</v>
      </c>
      <c r="AQ5" s="78" t="b">
        <v>0</v>
      </c>
      <c r="AR5" s="78" t="b">
        <v>0</v>
      </c>
      <c r="AS5" s="78"/>
      <c r="AT5" s="78">
        <v>2</v>
      </c>
      <c r="AU5" s="83" t="s">
        <v>4494</v>
      </c>
      <c r="AV5" s="78" t="b">
        <v>0</v>
      </c>
      <c r="AW5" s="78" t="s">
        <v>4591</v>
      </c>
      <c r="AX5" s="83" t="s">
        <v>4894</v>
      </c>
      <c r="AY5" s="78" t="s">
        <v>66</v>
      </c>
      <c r="AZ5" s="48"/>
      <c r="BA5" s="48"/>
      <c r="BB5" s="48"/>
      <c r="BC5" s="48"/>
      <c r="BD5" s="48" t="s">
        <v>1052</v>
      </c>
      <c r="BE5" s="48" t="s">
        <v>1066</v>
      </c>
      <c r="BF5" s="106" t="s">
        <v>5233</v>
      </c>
      <c r="BG5" s="106" t="s">
        <v>5317</v>
      </c>
      <c r="BH5" s="106" t="s">
        <v>5550</v>
      </c>
      <c r="BI5" s="106" t="s">
        <v>5550</v>
      </c>
      <c r="BJ5" s="86" t="str">
        <f>REPLACE(INDEX(GroupVertices[Group],MATCH(Vertices[[#This Row],[Vertex]],GroupVertices[Vertex],0)),1,1,"")</f>
        <v>3</v>
      </c>
      <c r="BK5" s="2"/>
      <c r="BL5" s="3"/>
      <c r="BM5" s="3"/>
      <c r="BN5" s="3"/>
      <c r="BO5" s="3"/>
    </row>
    <row r="6" spans="1:67" ht="15">
      <c r="A6" s="64" t="s">
        <v>461</v>
      </c>
      <c r="B6" s="65"/>
      <c r="C6" s="65"/>
      <c r="D6" s="66">
        <v>6.2392652130035176</v>
      </c>
      <c r="E6" s="68">
        <v>87.70744724148544</v>
      </c>
      <c r="F6" s="102" t="s">
        <v>4535</v>
      </c>
      <c r="G6" s="65"/>
      <c r="H6" s="69"/>
      <c r="I6" s="70"/>
      <c r="J6" s="70"/>
      <c r="K6" s="69" t="s">
        <v>3285</v>
      </c>
      <c r="L6" s="73"/>
      <c r="M6" s="74">
        <v>1796.1651611328125</v>
      </c>
      <c r="N6" s="74">
        <v>3930.755859375</v>
      </c>
      <c r="O6" s="75"/>
      <c r="P6" s="76"/>
      <c r="Q6" s="76"/>
      <c r="R6" s="88"/>
      <c r="S6" s="48">
        <v>13</v>
      </c>
      <c r="T6" s="48">
        <v>1</v>
      </c>
      <c r="U6" s="49">
        <v>2093.904762</v>
      </c>
      <c r="V6" s="49">
        <v>0.002532</v>
      </c>
      <c r="W6" s="49">
        <v>0.004366</v>
      </c>
      <c r="X6" s="49">
        <v>5.178225</v>
      </c>
      <c r="Y6" s="49">
        <v>0</v>
      </c>
      <c r="Z6" s="49">
        <v>0</v>
      </c>
      <c r="AA6" s="71">
        <v>6</v>
      </c>
      <c r="AB6" s="71"/>
      <c r="AC6" s="72"/>
      <c r="AD6" s="78" t="s">
        <v>3285</v>
      </c>
      <c r="AE6" s="78">
        <v>64</v>
      </c>
      <c r="AF6" s="78">
        <v>1316</v>
      </c>
      <c r="AG6" s="78">
        <v>18404</v>
      </c>
      <c r="AH6" s="78">
        <v>639</v>
      </c>
      <c r="AI6" s="78"/>
      <c r="AJ6" s="86" t="s">
        <v>3619</v>
      </c>
      <c r="AK6" s="78" t="s">
        <v>3905</v>
      </c>
      <c r="AL6" s="83" t="s">
        <v>4084</v>
      </c>
      <c r="AM6" s="78"/>
      <c r="AN6" s="80">
        <v>42780.25232638889</v>
      </c>
      <c r="AO6" s="83" t="s">
        <v>4269</v>
      </c>
      <c r="AP6" s="78" t="b">
        <v>1</v>
      </c>
      <c r="AQ6" s="78" t="b">
        <v>0</v>
      </c>
      <c r="AR6" s="78" t="b">
        <v>0</v>
      </c>
      <c r="AS6" s="78"/>
      <c r="AT6" s="78">
        <v>24</v>
      </c>
      <c r="AU6" s="78"/>
      <c r="AV6" s="78" t="b">
        <v>0</v>
      </c>
      <c r="AW6" s="78" t="s">
        <v>4591</v>
      </c>
      <c r="AX6" s="83" t="s">
        <v>4700</v>
      </c>
      <c r="AY6" s="78" t="s">
        <v>66</v>
      </c>
      <c r="AZ6" s="48"/>
      <c r="BA6" s="48"/>
      <c r="BB6" s="48"/>
      <c r="BC6" s="48"/>
      <c r="BD6" s="48" t="s">
        <v>1048</v>
      </c>
      <c r="BE6" s="48" t="s">
        <v>1048</v>
      </c>
      <c r="BF6" s="106" t="s">
        <v>5085</v>
      </c>
      <c r="BG6" s="106" t="s">
        <v>5085</v>
      </c>
      <c r="BH6" s="106" t="s">
        <v>5406</v>
      </c>
      <c r="BI6" s="106" t="s">
        <v>5406</v>
      </c>
      <c r="BJ6" s="86" t="str">
        <f>REPLACE(INDEX(GroupVertices[Group],MATCH(Vertices[[#This Row],[Vertex]],GroupVertices[Vertex],0)),1,1,"")</f>
        <v>4</v>
      </c>
      <c r="BK6" s="2"/>
      <c r="BL6" s="3"/>
      <c r="BM6" s="3"/>
      <c r="BN6" s="3"/>
      <c r="BO6" s="3"/>
    </row>
    <row r="7" spans="1:67" ht="15">
      <c r="A7" s="64" t="s">
        <v>462</v>
      </c>
      <c r="B7" s="65"/>
      <c r="C7" s="65"/>
      <c r="D7" s="66">
        <v>6.223159425648254</v>
      </c>
      <c r="E7" s="68">
        <v>97.73636643893971</v>
      </c>
      <c r="F7" s="102" t="s">
        <v>1378</v>
      </c>
      <c r="G7" s="65"/>
      <c r="H7" s="69"/>
      <c r="I7" s="70"/>
      <c r="J7" s="70"/>
      <c r="K7" s="69" t="s">
        <v>462</v>
      </c>
      <c r="L7" s="73"/>
      <c r="M7" s="74">
        <v>1696.4466552734375</v>
      </c>
      <c r="N7" s="74">
        <v>4930.48388671875</v>
      </c>
      <c r="O7" s="75"/>
      <c r="P7" s="76"/>
      <c r="Q7" s="76"/>
      <c r="R7" s="88"/>
      <c r="S7" s="48">
        <v>1</v>
      </c>
      <c r="T7" s="48">
        <v>4</v>
      </c>
      <c r="U7" s="49">
        <v>2040.904762</v>
      </c>
      <c r="V7" s="49">
        <v>0.003021</v>
      </c>
      <c r="W7" s="49">
        <v>0.013908</v>
      </c>
      <c r="X7" s="49">
        <v>1.496151</v>
      </c>
      <c r="Y7" s="49">
        <v>0</v>
      </c>
      <c r="Z7" s="49">
        <v>0</v>
      </c>
      <c r="AA7" s="71">
        <v>7</v>
      </c>
      <c r="AB7" s="71"/>
      <c r="AC7" s="72"/>
      <c r="AD7" s="78" t="s">
        <v>462</v>
      </c>
      <c r="AE7" s="78">
        <v>597</v>
      </c>
      <c r="AF7" s="78">
        <v>287</v>
      </c>
      <c r="AG7" s="78">
        <v>6150</v>
      </c>
      <c r="AH7" s="78">
        <v>23753</v>
      </c>
      <c r="AI7" s="78"/>
      <c r="AJ7" s="78" t="s">
        <v>3782</v>
      </c>
      <c r="AK7" s="78"/>
      <c r="AL7" s="78"/>
      <c r="AM7" s="78"/>
      <c r="AN7" s="80">
        <v>41190.29725694445</v>
      </c>
      <c r="AO7" s="83" t="s">
        <v>4432</v>
      </c>
      <c r="AP7" s="78" t="b">
        <v>0</v>
      </c>
      <c r="AQ7" s="78" t="b">
        <v>0</v>
      </c>
      <c r="AR7" s="78" t="b">
        <v>0</v>
      </c>
      <c r="AS7" s="78"/>
      <c r="AT7" s="78">
        <v>1</v>
      </c>
      <c r="AU7" s="83" t="s">
        <v>4497</v>
      </c>
      <c r="AV7" s="78" t="b">
        <v>0</v>
      </c>
      <c r="AW7" s="78" t="s">
        <v>4591</v>
      </c>
      <c r="AX7" s="83" t="s">
        <v>4878</v>
      </c>
      <c r="AY7" s="78" t="s">
        <v>66</v>
      </c>
      <c r="AZ7" s="48"/>
      <c r="BA7" s="48"/>
      <c r="BB7" s="48"/>
      <c r="BC7" s="48"/>
      <c r="BD7" s="48" t="s">
        <v>1048</v>
      </c>
      <c r="BE7" s="48" t="s">
        <v>1048</v>
      </c>
      <c r="BF7" s="106" t="s">
        <v>5220</v>
      </c>
      <c r="BG7" s="106" t="s">
        <v>5313</v>
      </c>
      <c r="BH7" s="106" t="s">
        <v>5537</v>
      </c>
      <c r="BI7" s="106" t="s">
        <v>5537</v>
      </c>
      <c r="BJ7" s="86" t="str">
        <f>REPLACE(INDEX(GroupVertices[Group],MATCH(Vertices[[#This Row],[Vertex]],GroupVertices[Vertex],0)),1,1,"")</f>
        <v>4</v>
      </c>
      <c r="BK7" s="2"/>
      <c r="BL7" s="3"/>
      <c r="BM7" s="3"/>
      <c r="BN7" s="3"/>
      <c r="BO7" s="3"/>
    </row>
    <row r="8" spans="1:67" ht="15">
      <c r="A8" s="64" t="s">
        <v>470</v>
      </c>
      <c r="B8" s="65"/>
      <c r="C8" s="65"/>
      <c r="D8" s="66">
        <v>5.952410271866951</v>
      </c>
      <c r="E8" s="68">
        <v>91.82938168791453</v>
      </c>
      <c r="F8" s="102" t="s">
        <v>1385</v>
      </c>
      <c r="G8" s="65"/>
      <c r="H8" s="69"/>
      <c r="I8" s="70"/>
      <c r="J8" s="70"/>
      <c r="K8" s="69" t="s">
        <v>3469</v>
      </c>
      <c r="L8" s="73"/>
      <c r="M8" s="74">
        <v>2048.14013671875</v>
      </c>
      <c r="N8" s="74">
        <v>2546.1669921875</v>
      </c>
      <c r="O8" s="75"/>
      <c r="P8" s="76"/>
      <c r="Q8" s="76"/>
      <c r="R8" s="88"/>
      <c r="S8" s="48">
        <v>1</v>
      </c>
      <c r="T8" s="48">
        <v>5</v>
      </c>
      <c r="U8" s="49">
        <v>1326.32381</v>
      </c>
      <c r="V8" s="49">
        <v>0.002801</v>
      </c>
      <c r="W8" s="49">
        <v>0.007029</v>
      </c>
      <c r="X8" s="49">
        <v>1.497652</v>
      </c>
      <c r="Y8" s="49">
        <v>0</v>
      </c>
      <c r="Z8" s="49">
        <v>0</v>
      </c>
      <c r="AA8" s="71">
        <v>8</v>
      </c>
      <c r="AB8" s="71"/>
      <c r="AC8" s="72"/>
      <c r="AD8" s="78" t="s">
        <v>3469</v>
      </c>
      <c r="AE8" s="78">
        <v>50</v>
      </c>
      <c r="AF8" s="78">
        <v>199</v>
      </c>
      <c r="AG8" s="78">
        <v>3506</v>
      </c>
      <c r="AH8" s="78">
        <v>2776</v>
      </c>
      <c r="AI8" s="78"/>
      <c r="AJ8" s="78"/>
      <c r="AK8" s="78" t="s">
        <v>4011</v>
      </c>
      <c r="AL8" s="78"/>
      <c r="AM8" s="78"/>
      <c r="AN8" s="80">
        <v>41990.70324074074</v>
      </c>
      <c r="AO8" s="83" t="s">
        <v>4440</v>
      </c>
      <c r="AP8" s="78" t="b">
        <v>0</v>
      </c>
      <c r="AQ8" s="78" t="b">
        <v>0</v>
      </c>
      <c r="AR8" s="78" t="b">
        <v>1</v>
      </c>
      <c r="AS8" s="78"/>
      <c r="AT8" s="78">
        <v>1</v>
      </c>
      <c r="AU8" s="83" t="s">
        <v>4485</v>
      </c>
      <c r="AV8" s="78" t="b">
        <v>0</v>
      </c>
      <c r="AW8" s="78" t="s">
        <v>4591</v>
      </c>
      <c r="AX8" s="83" t="s">
        <v>4886</v>
      </c>
      <c r="AY8" s="78" t="s">
        <v>66</v>
      </c>
      <c r="AZ8" s="48"/>
      <c r="BA8" s="48"/>
      <c r="BB8" s="48"/>
      <c r="BC8" s="48"/>
      <c r="BD8" s="48" t="s">
        <v>1052</v>
      </c>
      <c r="BE8" s="48" t="s">
        <v>1066</v>
      </c>
      <c r="BF8" s="106" t="s">
        <v>5226</v>
      </c>
      <c r="BG8" s="106" t="s">
        <v>5314</v>
      </c>
      <c r="BH8" s="106" t="s">
        <v>5543</v>
      </c>
      <c r="BI8" s="106" t="s">
        <v>5543</v>
      </c>
      <c r="BJ8" s="86" t="str">
        <f>REPLACE(INDEX(GroupVertices[Group],MATCH(Vertices[[#This Row],[Vertex]],GroupVertices[Vertex],0)),1,1,"")</f>
        <v>5</v>
      </c>
      <c r="BK8" s="2"/>
      <c r="BL8" s="3"/>
      <c r="BM8" s="3"/>
      <c r="BN8" s="3"/>
      <c r="BO8" s="3"/>
    </row>
    <row r="9" spans="1:67" ht="15">
      <c r="A9" s="64" t="s">
        <v>459</v>
      </c>
      <c r="B9" s="65"/>
      <c r="C9" s="65"/>
      <c r="D9" s="66">
        <v>5.920976306684994</v>
      </c>
      <c r="E9" s="68">
        <v>100</v>
      </c>
      <c r="F9" s="102" t="s">
        <v>4504</v>
      </c>
      <c r="G9" s="65"/>
      <c r="H9" s="69"/>
      <c r="I9" s="70"/>
      <c r="J9" s="70"/>
      <c r="K9" s="69" t="s">
        <v>3189</v>
      </c>
      <c r="L9" s="73"/>
      <c r="M9" s="74">
        <v>840.9368896484375</v>
      </c>
      <c r="N9" s="74">
        <v>2271.119384765625</v>
      </c>
      <c r="O9" s="75"/>
      <c r="P9" s="76"/>
      <c r="Q9" s="76"/>
      <c r="R9" s="88"/>
      <c r="S9" s="48">
        <v>11</v>
      </c>
      <c r="T9" s="48">
        <v>1</v>
      </c>
      <c r="U9" s="49">
        <v>1261.591542</v>
      </c>
      <c r="V9" s="49">
        <v>0.003067</v>
      </c>
      <c r="W9" s="49">
        <v>0.029207</v>
      </c>
      <c r="X9" s="49">
        <v>3.846635</v>
      </c>
      <c r="Y9" s="49">
        <v>0.030303030303030304</v>
      </c>
      <c r="Z9" s="49">
        <v>0</v>
      </c>
      <c r="AA9" s="71">
        <v>9</v>
      </c>
      <c r="AB9" s="71"/>
      <c r="AC9" s="72"/>
      <c r="AD9" s="78" t="s">
        <v>3189</v>
      </c>
      <c r="AE9" s="78">
        <v>97</v>
      </c>
      <c r="AF9" s="78">
        <v>2411</v>
      </c>
      <c r="AG9" s="78">
        <v>180</v>
      </c>
      <c r="AH9" s="78">
        <v>530</v>
      </c>
      <c r="AI9" s="78"/>
      <c r="AJ9" s="78" t="s">
        <v>3529</v>
      </c>
      <c r="AK9" s="78"/>
      <c r="AL9" s="78"/>
      <c r="AM9" s="78"/>
      <c r="AN9" s="80">
        <v>41418.12436342592</v>
      </c>
      <c r="AO9" s="83" t="s">
        <v>4178</v>
      </c>
      <c r="AP9" s="78" t="b">
        <v>1</v>
      </c>
      <c r="AQ9" s="78" t="b">
        <v>0</v>
      </c>
      <c r="AR9" s="78" t="b">
        <v>1</v>
      </c>
      <c r="AS9" s="78"/>
      <c r="AT9" s="78">
        <v>11</v>
      </c>
      <c r="AU9" s="83" t="s">
        <v>4485</v>
      </c>
      <c r="AV9" s="78" t="b">
        <v>1</v>
      </c>
      <c r="AW9" s="78" t="s">
        <v>4591</v>
      </c>
      <c r="AX9" s="83" t="s">
        <v>4603</v>
      </c>
      <c r="AY9" s="78" t="s">
        <v>66</v>
      </c>
      <c r="AZ9" s="48" t="s">
        <v>1011</v>
      </c>
      <c r="BA9" s="48" t="s">
        <v>1011</v>
      </c>
      <c r="BB9" s="48" t="s">
        <v>1038</v>
      </c>
      <c r="BC9" s="48" t="s">
        <v>1038</v>
      </c>
      <c r="BD9" s="48" t="s">
        <v>1048</v>
      </c>
      <c r="BE9" s="48" t="s">
        <v>1048</v>
      </c>
      <c r="BF9" s="106" t="s">
        <v>5012</v>
      </c>
      <c r="BG9" s="106" t="s">
        <v>5012</v>
      </c>
      <c r="BH9" s="106" t="s">
        <v>5334</v>
      </c>
      <c r="BI9" s="106" t="s">
        <v>5334</v>
      </c>
      <c r="BJ9" s="86" t="str">
        <f>REPLACE(INDEX(GroupVertices[Group],MATCH(Vertices[[#This Row],[Vertex]],GroupVertices[Vertex],0)),1,1,"")</f>
        <v>2</v>
      </c>
      <c r="BK9" s="2"/>
      <c r="BL9" s="3"/>
      <c r="BM9" s="3"/>
      <c r="BN9" s="3"/>
      <c r="BO9" s="3"/>
    </row>
    <row r="10" spans="1:67" ht="15">
      <c r="A10" s="64" t="s">
        <v>471</v>
      </c>
      <c r="B10" s="65"/>
      <c r="C10" s="65"/>
      <c r="D10" s="66">
        <v>5.832350195240735</v>
      </c>
      <c r="E10" s="68">
        <v>87.63777734475975</v>
      </c>
      <c r="F10" s="102" t="s">
        <v>1386</v>
      </c>
      <c r="G10" s="65"/>
      <c r="H10" s="69"/>
      <c r="I10" s="70"/>
      <c r="J10" s="70"/>
      <c r="K10" s="69" t="s">
        <v>3268</v>
      </c>
      <c r="L10" s="73"/>
      <c r="M10" s="74">
        <v>2757.908935546875</v>
      </c>
      <c r="N10" s="74">
        <v>6346.45263671875</v>
      </c>
      <c r="O10" s="75"/>
      <c r="P10" s="76"/>
      <c r="Q10" s="76"/>
      <c r="R10" s="88"/>
      <c r="S10" s="48">
        <v>7</v>
      </c>
      <c r="T10" s="48">
        <v>1</v>
      </c>
      <c r="U10" s="49">
        <v>1095.595238</v>
      </c>
      <c r="V10" s="49">
        <v>0.002755</v>
      </c>
      <c r="W10" s="49">
        <v>0.004331</v>
      </c>
      <c r="X10" s="49">
        <v>2.315805</v>
      </c>
      <c r="Y10" s="49">
        <v>0</v>
      </c>
      <c r="Z10" s="49">
        <v>0</v>
      </c>
      <c r="AA10" s="71">
        <v>10</v>
      </c>
      <c r="AB10" s="71"/>
      <c r="AC10" s="72"/>
      <c r="AD10" s="78" t="s">
        <v>3268</v>
      </c>
      <c r="AE10" s="78">
        <v>332</v>
      </c>
      <c r="AF10" s="78">
        <v>142</v>
      </c>
      <c r="AG10" s="78">
        <v>3486</v>
      </c>
      <c r="AH10" s="78">
        <v>3365</v>
      </c>
      <c r="AI10" s="78"/>
      <c r="AJ10" s="78" t="s">
        <v>3604</v>
      </c>
      <c r="AK10" s="78" t="s">
        <v>3895</v>
      </c>
      <c r="AL10" s="78"/>
      <c r="AM10" s="78"/>
      <c r="AN10" s="80">
        <v>43494.437569444446</v>
      </c>
      <c r="AO10" s="83" t="s">
        <v>4253</v>
      </c>
      <c r="AP10" s="78" t="b">
        <v>1</v>
      </c>
      <c r="AQ10" s="78" t="b">
        <v>0</v>
      </c>
      <c r="AR10" s="78" t="b">
        <v>0</v>
      </c>
      <c r="AS10" s="78"/>
      <c r="AT10" s="78">
        <v>0</v>
      </c>
      <c r="AU10" s="78"/>
      <c r="AV10" s="78" t="b">
        <v>0</v>
      </c>
      <c r="AW10" s="78" t="s">
        <v>4591</v>
      </c>
      <c r="AX10" s="83" t="s">
        <v>4683</v>
      </c>
      <c r="AY10" s="78" t="s">
        <v>66</v>
      </c>
      <c r="AZ10" s="48"/>
      <c r="BA10" s="48"/>
      <c r="BB10" s="48"/>
      <c r="BC10" s="48"/>
      <c r="BD10" s="48" t="s">
        <v>1048</v>
      </c>
      <c r="BE10" s="48" t="s">
        <v>1048</v>
      </c>
      <c r="BF10" s="106" t="s">
        <v>5073</v>
      </c>
      <c r="BG10" s="106" t="s">
        <v>5073</v>
      </c>
      <c r="BH10" s="106" t="s">
        <v>5394</v>
      </c>
      <c r="BI10" s="106" t="s">
        <v>5394</v>
      </c>
      <c r="BJ10" s="86" t="str">
        <f>REPLACE(INDEX(GroupVertices[Group],MATCH(Vertices[[#This Row],[Vertex]],GroupVertices[Vertex],0)),1,1,"")</f>
        <v>8</v>
      </c>
      <c r="BK10" s="2"/>
      <c r="BL10" s="3"/>
      <c r="BM10" s="3"/>
      <c r="BN10" s="3"/>
      <c r="BO10" s="3"/>
    </row>
    <row r="11" spans="1:67" ht="15">
      <c r="A11" s="64" t="s">
        <v>484</v>
      </c>
      <c r="B11" s="65"/>
      <c r="C11" s="65"/>
      <c r="D11" s="66">
        <v>5.807817860516877</v>
      </c>
      <c r="E11" s="68">
        <v>100</v>
      </c>
      <c r="F11" s="102" t="s">
        <v>4578</v>
      </c>
      <c r="G11" s="65"/>
      <c r="H11" s="69"/>
      <c r="I11" s="70"/>
      <c r="J11" s="70"/>
      <c r="K11" s="69" t="s">
        <v>3482</v>
      </c>
      <c r="L11" s="73"/>
      <c r="M11" s="74">
        <v>2520.943603515625</v>
      </c>
      <c r="N11" s="74">
        <v>7064.6083984375</v>
      </c>
      <c r="O11" s="75"/>
      <c r="P11" s="76"/>
      <c r="Q11" s="76"/>
      <c r="R11" s="88"/>
      <c r="S11" s="48">
        <v>1</v>
      </c>
      <c r="T11" s="48">
        <v>3</v>
      </c>
      <c r="U11" s="49">
        <v>1053.635864</v>
      </c>
      <c r="V11" s="49">
        <v>0.003571</v>
      </c>
      <c r="W11" s="49">
        <v>0.030436</v>
      </c>
      <c r="X11" s="49">
        <v>1.269615</v>
      </c>
      <c r="Y11" s="49">
        <v>0.25</v>
      </c>
      <c r="Z11" s="49">
        <v>0</v>
      </c>
      <c r="AA11" s="71">
        <v>11</v>
      </c>
      <c r="AB11" s="71"/>
      <c r="AC11" s="72"/>
      <c r="AD11" s="78" t="s">
        <v>3482</v>
      </c>
      <c r="AE11" s="78">
        <v>1285</v>
      </c>
      <c r="AF11" s="78">
        <v>376</v>
      </c>
      <c r="AG11" s="78">
        <v>14779</v>
      </c>
      <c r="AH11" s="78">
        <v>13604</v>
      </c>
      <c r="AI11" s="78"/>
      <c r="AJ11" s="78" t="s">
        <v>3802</v>
      </c>
      <c r="AK11" s="78" t="s">
        <v>3097</v>
      </c>
      <c r="AL11" s="78"/>
      <c r="AM11" s="78"/>
      <c r="AN11" s="80">
        <v>40389.8155787037</v>
      </c>
      <c r="AO11" s="83" t="s">
        <v>4453</v>
      </c>
      <c r="AP11" s="78" t="b">
        <v>0</v>
      </c>
      <c r="AQ11" s="78" t="b">
        <v>0</v>
      </c>
      <c r="AR11" s="78" t="b">
        <v>1</v>
      </c>
      <c r="AS11" s="78"/>
      <c r="AT11" s="78">
        <v>5</v>
      </c>
      <c r="AU11" s="83" t="s">
        <v>4485</v>
      </c>
      <c r="AV11" s="78" t="b">
        <v>0</v>
      </c>
      <c r="AW11" s="78" t="s">
        <v>4591</v>
      </c>
      <c r="AX11" s="83" t="s">
        <v>4899</v>
      </c>
      <c r="AY11" s="78" t="s">
        <v>66</v>
      </c>
      <c r="AZ11" s="48"/>
      <c r="BA11" s="48"/>
      <c r="BB11" s="48"/>
      <c r="BC11" s="48"/>
      <c r="BD11" s="48" t="s">
        <v>1048</v>
      </c>
      <c r="BE11" s="48" t="s">
        <v>1048</v>
      </c>
      <c r="BF11" s="106" t="s">
        <v>5237</v>
      </c>
      <c r="BG11" s="106" t="s">
        <v>5237</v>
      </c>
      <c r="BH11" s="106" t="s">
        <v>5554</v>
      </c>
      <c r="BI11" s="106" t="s">
        <v>5554</v>
      </c>
      <c r="BJ11" s="86" t="str">
        <f>REPLACE(INDEX(GroupVertices[Group],MATCH(Vertices[[#This Row],[Vertex]],GroupVertices[Vertex],0)),1,1,"")</f>
        <v>3</v>
      </c>
      <c r="BK11" s="2"/>
      <c r="BL11" s="3"/>
      <c r="BM11" s="3"/>
      <c r="BN11" s="3"/>
      <c r="BO11" s="3"/>
    </row>
    <row r="12" spans="1:67" ht="15">
      <c r="A12" s="64" t="s">
        <v>448</v>
      </c>
      <c r="B12" s="65"/>
      <c r="C12" s="65"/>
      <c r="D12" s="66">
        <v>5.73774652103271</v>
      </c>
      <c r="E12" s="68">
        <v>98.81570645882685</v>
      </c>
      <c r="F12" s="102" t="s">
        <v>1367</v>
      </c>
      <c r="G12" s="65"/>
      <c r="H12" s="69"/>
      <c r="I12" s="70"/>
      <c r="J12" s="70"/>
      <c r="K12" s="69" t="s">
        <v>3218</v>
      </c>
      <c r="L12" s="73"/>
      <c r="M12" s="74">
        <v>1662.3016357421875</v>
      </c>
      <c r="N12" s="74">
        <v>2043.2535400390625</v>
      </c>
      <c r="O12" s="75"/>
      <c r="P12" s="76"/>
      <c r="Q12" s="76"/>
      <c r="R12" s="88"/>
      <c r="S12" s="48">
        <v>3</v>
      </c>
      <c r="T12" s="48">
        <v>3</v>
      </c>
      <c r="U12" s="49">
        <v>942.430037</v>
      </c>
      <c r="V12" s="49">
        <v>0.002874</v>
      </c>
      <c r="W12" s="49">
        <v>0.015755</v>
      </c>
      <c r="X12" s="49">
        <v>1.527171</v>
      </c>
      <c r="Y12" s="49">
        <v>0</v>
      </c>
      <c r="Z12" s="49">
        <v>0</v>
      </c>
      <c r="AA12" s="71">
        <v>12</v>
      </c>
      <c r="AB12" s="71"/>
      <c r="AC12" s="72"/>
      <c r="AD12" s="78" t="s">
        <v>3218</v>
      </c>
      <c r="AE12" s="78">
        <v>694</v>
      </c>
      <c r="AF12" s="78">
        <v>692</v>
      </c>
      <c r="AG12" s="78">
        <v>30134</v>
      </c>
      <c r="AH12" s="78">
        <v>45755</v>
      </c>
      <c r="AI12" s="78"/>
      <c r="AJ12" s="78" t="s">
        <v>3556</v>
      </c>
      <c r="AK12" s="78" t="s">
        <v>3861</v>
      </c>
      <c r="AL12" s="83" t="s">
        <v>4057</v>
      </c>
      <c r="AM12" s="78"/>
      <c r="AN12" s="80">
        <v>40927.00119212963</v>
      </c>
      <c r="AO12" s="83" t="s">
        <v>4205</v>
      </c>
      <c r="AP12" s="78" t="b">
        <v>0</v>
      </c>
      <c r="AQ12" s="78" t="b">
        <v>0</v>
      </c>
      <c r="AR12" s="78" t="b">
        <v>0</v>
      </c>
      <c r="AS12" s="78"/>
      <c r="AT12" s="78">
        <v>6</v>
      </c>
      <c r="AU12" s="83" t="s">
        <v>4492</v>
      </c>
      <c r="AV12" s="78" t="b">
        <v>0</v>
      </c>
      <c r="AW12" s="78" t="s">
        <v>4591</v>
      </c>
      <c r="AX12" s="83" t="s">
        <v>4632</v>
      </c>
      <c r="AY12" s="78" t="s">
        <v>66</v>
      </c>
      <c r="AZ12" s="48" t="s">
        <v>1026</v>
      </c>
      <c r="BA12" s="48" t="s">
        <v>1026</v>
      </c>
      <c r="BB12" s="48" t="s">
        <v>1037</v>
      </c>
      <c r="BC12" s="48" t="s">
        <v>1037</v>
      </c>
      <c r="BD12" s="48" t="s">
        <v>1048</v>
      </c>
      <c r="BE12" s="48" t="s">
        <v>1048</v>
      </c>
      <c r="BF12" s="106" t="s">
        <v>5030</v>
      </c>
      <c r="BG12" s="106" t="s">
        <v>5270</v>
      </c>
      <c r="BH12" s="106" t="s">
        <v>5352</v>
      </c>
      <c r="BI12" s="106" t="s">
        <v>5352</v>
      </c>
      <c r="BJ12" s="86" t="str">
        <f>REPLACE(INDEX(GroupVertices[Group],MATCH(Vertices[[#This Row],[Vertex]],GroupVertices[Vertex],0)),1,1,"")</f>
        <v>5</v>
      </c>
      <c r="BK12" s="2"/>
      <c r="BL12" s="3"/>
      <c r="BM12" s="3"/>
      <c r="BN12" s="3"/>
      <c r="BO12" s="3"/>
    </row>
    <row r="13" spans="1:67" ht="15">
      <c r="A13" s="64" t="s">
        <v>500</v>
      </c>
      <c r="B13" s="65"/>
      <c r="C13" s="65"/>
      <c r="D13" s="66">
        <v>5.694697196398379</v>
      </c>
      <c r="E13" s="68">
        <v>98.3391226810117</v>
      </c>
      <c r="F13" s="102" t="s">
        <v>1410</v>
      </c>
      <c r="G13" s="65"/>
      <c r="H13" s="69"/>
      <c r="I13" s="70"/>
      <c r="J13" s="70"/>
      <c r="K13" s="69" t="s">
        <v>3263</v>
      </c>
      <c r="L13" s="73"/>
      <c r="M13" s="74">
        <v>2012.4212646484375</v>
      </c>
      <c r="N13" s="74">
        <v>1804.2017822265625</v>
      </c>
      <c r="O13" s="75"/>
      <c r="P13" s="76"/>
      <c r="Q13" s="76"/>
      <c r="R13" s="88"/>
      <c r="S13" s="48">
        <v>6</v>
      </c>
      <c r="T13" s="48">
        <v>1</v>
      </c>
      <c r="U13" s="49">
        <v>880.011688</v>
      </c>
      <c r="V13" s="49">
        <v>0.002976</v>
      </c>
      <c r="W13" s="49">
        <v>0.014911</v>
      </c>
      <c r="X13" s="49">
        <v>1.815393</v>
      </c>
      <c r="Y13" s="49">
        <v>0</v>
      </c>
      <c r="Z13" s="49">
        <v>0</v>
      </c>
      <c r="AA13" s="71">
        <v>13</v>
      </c>
      <c r="AB13" s="71"/>
      <c r="AC13" s="72"/>
      <c r="AD13" s="78" t="s">
        <v>3263</v>
      </c>
      <c r="AE13" s="78">
        <v>50</v>
      </c>
      <c r="AF13" s="78">
        <v>7</v>
      </c>
      <c r="AG13" s="78">
        <v>14</v>
      </c>
      <c r="AH13" s="78">
        <v>51</v>
      </c>
      <c r="AI13" s="78"/>
      <c r="AJ13" s="78"/>
      <c r="AK13" s="78" t="s">
        <v>3892</v>
      </c>
      <c r="AL13" s="78"/>
      <c r="AM13" s="78"/>
      <c r="AN13" s="80">
        <v>43655.967986111114</v>
      </c>
      <c r="AO13" s="78"/>
      <c r="AP13" s="78" t="b">
        <v>1</v>
      </c>
      <c r="AQ13" s="78" t="b">
        <v>0</v>
      </c>
      <c r="AR13" s="78" t="b">
        <v>0</v>
      </c>
      <c r="AS13" s="78"/>
      <c r="AT13" s="78">
        <v>0</v>
      </c>
      <c r="AU13" s="78"/>
      <c r="AV13" s="78" t="b">
        <v>0</v>
      </c>
      <c r="AW13" s="78" t="s">
        <v>4591</v>
      </c>
      <c r="AX13" s="83" t="s">
        <v>4678</v>
      </c>
      <c r="AY13" s="78" t="s">
        <v>66</v>
      </c>
      <c r="AZ13" s="48"/>
      <c r="BA13" s="48"/>
      <c r="BB13" s="48"/>
      <c r="BC13" s="48"/>
      <c r="BD13" s="48" t="s">
        <v>1052</v>
      </c>
      <c r="BE13" s="48" t="s">
        <v>1052</v>
      </c>
      <c r="BF13" s="106" t="s">
        <v>5069</v>
      </c>
      <c r="BG13" s="106" t="s">
        <v>5069</v>
      </c>
      <c r="BH13" s="106" t="s">
        <v>5391</v>
      </c>
      <c r="BI13" s="106" t="s">
        <v>5391</v>
      </c>
      <c r="BJ13" s="86" t="str">
        <f>REPLACE(INDEX(GroupVertices[Group],MATCH(Vertices[[#This Row],[Vertex]],GroupVertices[Vertex],0)),1,1,"")</f>
        <v>5</v>
      </c>
      <c r="BK13" s="2"/>
      <c r="BL13" s="3"/>
      <c r="BM13" s="3"/>
      <c r="BN13" s="3"/>
      <c r="BO13" s="3"/>
    </row>
    <row r="14" spans="1:67" ht="15">
      <c r="A14" s="64" t="s">
        <v>396</v>
      </c>
      <c r="B14" s="65"/>
      <c r="C14" s="65"/>
      <c r="D14" s="66">
        <v>5.566064205354315</v>
      </c>
      <c r="E14" s="68">
        <v>96.20586855905562</v>
      </c>
      <c r="F14" s="102" t="s">
        <v>1325</v>
      </c>
      <c r="G14" s="65"/>
      <c r="H14" s="69"/>
      <c r="I14" s="70"/>
      <c r="J14" s="70"/>
      <c r="K14" s="69" t="s">
        <v>3395</v>
      </c>
      <c r="L14" s="73"/>
      <c r="M14" s="74">
        <v>3100.283935546875</v>
      </c>
      <c r="N14" s="74">
        <v>6922.38623046875</v>
      </c>
      <c r="O14" s="75"/>
      <c r="P14" s="76"/>
      <c r="Q14" s="76"/>
      <c r="R14" s="88"/>
      <c r="S14" s="48">
        <v>0</v>
      </c>
      <c r="T14" s="48">
        <v>3</v>
      </c>
      <c r="U14" s="49">
        <v>717.071429</v>
      </c>
      <c r="V14" s="49">
        <v>0.003003</v>
      </c>
      <c r="W14" s="49">
        <v>0.011654</v>
      </c>
      <c r="X14" s="49">
        <v>1.05489</v>
      </c>
      <c r="Y14" s="49">
        <v>0</v>
      </c>
      <c r="Z14" s="49">
        <v>0</v>
      </c>
      <c r="AA14" s="71">
        <v>14</v>
      </c>
      <c r="AB14" s="71"/>
      <c r="AC14" s="72"/>
      <c r="AD14" s="78" t="s">
        <v>3395</v>
      </c>
      <c r="AE14" s="78">
        <v>1598</v>
      </c>
      <c r="AF14" s="78">
        <v>1076</v>
      </c>
      <c r="AG14" s="78">
        <v>53608</v>
      </c>
      <c r="AH14" s="78">
        <v>9189</v>
      </c>
      <c r="AI14" s="78"/>
      <c r="AJ14" s="78" t="s">
        <v>3722</v>
      </c>
      <c r="AK14" s="78" t="s">
        <v>3969</v>
      </c>
      <c r="AL14" s="78"/>
      <c r="AM14" s="78"/>
      <c r="AN14" s="80">
        <v>40760.61219907407</v>
      </c>
      <c r="AO14" s="83" t="s">
        <v>4371</v>
      </c>
      <c r="AP14" s="78" t="b">
        <v>0</v>
      </c>
      <c r="AQ14" s="78" t="b">
        <v>0</v>
      </c>
      <c r="AR14" s="78" t="b">
        <v>1</v>
      </c>
      <c r="AS14" s="78"/>
      <c r="AT14" s="78">
        <v>18</v>
      </c>
      <c r="AU14" s="83" t="s">
        <v>4485</v>
      </c>
      <c r="AV14" s="78" t="b">
        <v>0</v>
      </c>
      <c r="AW14" s="78" t="s">
        <v>4591</v>
      </c>
      <c r="AX14" s="83" t="s">
        <v>4810</v>
      </c>
      <c r="AY14" s="78" t="s">
        <v>66</v>
      </c>
      <c r="AZ14" s="48"/>
      <c r="BA14" s="48"/>
      <c r="BB14" s="48"/>
      <c r="BC14" s="48"/>
      <c r="BD14" s="48" t="s">
        <v>1052</v>
      </c>
      <c r="BE14" s="48" t="s">
        <v>1066</v>
      </c>
      <c r="BF14" s="106" t="s">
        <v>5168</v>
      </c>
      <c r="BG14" s="106" t="s">
        <v>5301</v>
      </c>
      <c r="BH14" s="106" t="s">
        <v>5394</v>
      </c>
      <c r="BI14" s="106" t="s">
        <v>5394</v>
      </c>
      <c r="BJ14" s="86" t="str">
        <f>REPLACE(INDEX(GroupVertices[Group],MATCH(Vertices[[#This Row],[Vertex]],GroupVertices[Vertex],0)),1,1,"")</f>
        <v>8</v>
      </c>
      <c r="BK14" s="2"/>
      <c r="BL14" s="3"/>
      <c r="BM14" s="3"/>
      <c r="BN14" s="3"/>
      <c r="BO14" s="3"/>
    </row>
    <row r="15" spans="1:67" ht="15">
      <c r="A15" s="64" t="s">
        <v>523</v>
      </c>
      <c r="B15" s="65"/>
      <c r="C15" s="65"/>
      <c r="D15" s="66">
        <v>5.54139365252981</v>
      </c>
      <c r="E15" s="68">
        <v>94.89479089796359</v>
      </c>
      <c r="F15" s="102" t="s">
        <v>4507</v>
      </c>
      <c r="G15" s="65"/>
      <c r="H15" s="69"/>
      <c r="I15" s="70"/>
      <c r="J15" s="70"/>
      <c r="K15" s="69" t="s">
        <v>3202</v>
      </c>
      <c r="L15" s="73"/>
      <c r="M15" s="74">
        <v>3404.959228515625</v>
      </c>
      <c r="N15" s="74">
        <v>3693.109130859375</v>
      </c>
      <c r="O15" s="75"/>
      <c r="P15" s="76"/>
      <c r="Q15" s="76"/>
      <c r="R15" s="88"/>
      <c r="S15" s="48">
        <v>7</v>
      </c>
      <c r="T15" s="48">
        <v>0</v>
      </c>
      <c r="U15" s="49">
        <v>689.457143</v>
      </c>
      <c r="V15" s="49">
        <v>0.002786</v>
      </c>
      <c r="W15" s="49">
        <v>0.010016</v>
      </c>
      <c r="X15" s="49">
        <v>2.235854</v>
      </c>
      <c r="Y15" s="49">
        <v>0.023809523809523808</v>
      </c>
      <c r="Z15" s="49">
        <v>0</v>
      </c>
      <c r="AA15" s="71">
        <v>15</v>
      </c>
      <c r="AB15" s="71"/>
      <c r="AC15" s="72"/>
      <c r="AD15" s="78" t="s">
        <v>3202</v>
      </c>
      <c r="AE15" s="78">
        <v>511</v>
      </c>
      <c r="AF15" s="78">
        <v>981560</v>
      </c>
      <c r="AG15" s="78">
        <v>16768</v>
      </c>
      <c r="AH15" s="78">
        <v>490</v>
      </c>
      <c r="AI15" s="78"/>
      <c r="AJ15" s="78" t="s">
        <v>3541</v>
      </c>
      <c r="AK15" s="78" t="s">
        <v>3849</v>
      </c>
      <c r="AL15" s="83" t="s">
        <v>4046</v>
      </c>
      <c r="AM15" s="78"/>
      <c r="AN15" s="80">
        <v>39871.00991898148</v>
      </c>
      <c r="AO15" s="83" t="s">
        <v>4190</v>
      </c>
      <c r="AP15" s="78" t="b">
        <v>0</v>
      </c>
      <c r="AQ15" s="78" t="b">
        <v>0</v>
      </c>
      <c r="AR15" s="78" t="b">
        <v>1</v>
      </c>
      <c r="AS15" s="78"/>
      <c r="AT15" s="78">
        <v>6476</v>
      </c>
      <c r="AU15" s="83" t="s">
        <v>4485</v>
      </c>
      <c r="AV15" s="78" t="b">
        <v>1</v>
      </c>
      <c r="AW15" s="78" t="s">
        <v>4591</v>
      </c>
      <c r="AX15" s="83" t="s">
        <v>4616</v>
      </c>
      <c r="AY15" s="78" t="s">
        <v>65</v>
      </c>
      <c r="AZ15" s="48"/>
      <c r="BA15" s="48"/>
      <c r="BB15" s="48"/>
      <c r="BC15" s="48"/>
      <c r="BD15" s="48"/>
      <c r="BE15" s="48"/>
      <c r="BF15" s="48"/>
      <c r="BG15" s="48"/>
      <c r="BH15" s="48"/>
      <c r="BI15" s="48"/>
      <c r="BJ15" s="78" t="str">
        <f>REPLACE(INDEX(GroupVertices[Group],MATCH(Vertices[[#This Row],[Vertex]],GroupVertices[Vertex],0)),1,1,"")</f>
        <v>7</v>
      </c>
      <c r="BK15" s="2"/>
      <c r="BL15" s="3"/>
      <c r="BM15" s="3"/>
      <c r="BN15" s="3"/>
      <c r="BO15" s="3"/>
    </row>
    <row r="16" spans="1:67" ht="15">
      <c r="A16" s="64" t="s">
        <v>469</v>
      </c>
      <c r="B16" s="65"/>
      <c r="C16" s="65"/>
      <c r="D16" s="66">
        <v>5.482740818971398</v>
      </c>
      <c r="E16" s="68">
        <v>78.20783208568312</v>
      </c>
      <c r="F16" s="102" t="s">
        <v>1384</v>
      </c>
      <c r="G16" s="65"/>
      <c r="H16" s="69"/>
      <c r="I16" s="70"/>
      <c r="J16" s="70"/>
      <c r="K16" s="69" t="s">
        <v>3290</v>
      </c>
      <c r="L16" s="73"/>
      <c r="M16" s="74">
        <v>2336.855224609375</v>
      </c>
      <c r="N16" s="74">
        <v>877.5216674804688</v>
      </c>
      <c r="O16" s="75"/>
      <c r="P16" s="76"/>
      <c r="Q16" s="76"/>
      <c r="R16" s="88"/>
      <c r="S16" s="48">
        <v>4</v>
      </c>
      <c r="T16" s="48">
        <v>1</v>
      </c>
      <c r="U16" s="49">
        <v>628</v>
      </c>
      <c r="V16" s="49">
        <v>0.002188</v>
      </c>
      <c r="W16" s="49">
        <v>0.001457</v>
      </c>
      <c r="X16" s="49">
        <v>1.388456</v>
      </c>
      <c r="Y16" s="49">
        <v>0</v>
      </c>
      <c r="Z16" s="49">
        <v>0</v>
      </c>
      <c r="AA16" s="71">
        <v>16</v>
      </c>
      <c r="AB16" s="71"/>
      <c r="AC16" s="72"/>
      <c r="AD16" s="78" t="s">
        <v>3290</v>
      </c>
      <c r="AE16" s="78">
        <v>63</v>
      </c>
      <c r="AF16" s="78">
        <v>70</v>
      </c>
      <c r="AG16" s="78">
        <v>12446</v>
      </c>
      <c r="AH16" s="78">
        <v>3227</v>
      </c>
      <c r="AI16" s="78"/>
      <c r="AJ16" s="78" t="s">
        <v>3624</v>
      </c>
      <c r="AK16" s="78" t="s">
        <v>3909</v>
      </c>
      <c r="AL16" s="83" t="s">
        <v>4085</v>
      </c>
      <c r="AM16" s="78"/>
      <c r="AN16" s="80">
        <v>41325.75577546296</v>
      </c>
      <c r="AO16" s="83" t="s">
        <v>4274</v>
      </c>
      <c r="AP16" s="78" t="b">
        <v>0</v>
      </c>
      <c r="AQ16" s="78" t="b">
        <v>0</v>
      </c>
      <c r="AR16" s="78" t="b">
        <v>1</v>
      </c>
      <c r="AS16" s="78"/>
      <c r="AT16" s="78">
        <v>4</v>
      </c>
      <c r="AU16" s="83" t="s">
        <v>4488</v>
      </c>
      <c r="AV16" s="78" t="b">
        <v>0</v>
      </c>
      <c r="AW16" s="78" t="s">
        <v>4591</v>
      </c>
      <c r="AX16" s="83" t="s">
        <v>4705</v>
      </c>
      <c r="AY16" s="78" t="s">
        <v>66</v>
      </c>
      <c r="AZ16" s="48"/>
      <c r="BA16" s="48"/>
      <c r="BB16" s="48"/>
      <c r="BC16" s="48"/>
      <c r="BD16" s="48" t="s">
        <v>1048</v>
      </c>
      <c r="BE16" s="48" t="s">
        <v>1048</v>
      </c>
      <c r="BF16" s="106" t="s">
        <v>5087</v>
      </c>
      <c r="BG16" s="106" t="s">
        <v>5087</v>
      </c>
      <c r="BH16" s="106" t="s">
        <v>5408</v>
      </c>
      <c r="BI16" s="106" t="s">
        <v>5408</v>
      </c>
      <c r="BJ16" s="86" t="str">
        <f>REPLACE(INDEX(GroupVertices[Group],MATCH(Vertices[[#This Row],[Vertex]],GroupVertices[Vertex],0)),1,1,"")</f>
        <v>5</v>
      </c>
      <c r="BK16" s="2"/>
      <c r="BL16" s="3"/>
      <c r="BM16" s="3"/>
      <c r="BN16" s="3"/>
      <c r="BO16" s="3"/>
    </row>
    <row r="17" spans="1:67" ht="15">
      <c r="A17" s="64" t="s">
        <v>527</v>
      </c>
      <c r="B17" s="65"/>
      <c r="C17" s="65"/>
      <c r="D17" s="66">
        <v>5.4706867720969425</v>
      </c>
      <c r="E17" s="68">
        <v>99.96687498353712</v>
      </c>
      <c r="F17" s="102" t="s">
        <v>4514</v>
      </c>
      <c r="G17" s="65"/>
      <c r="H17" s="69"/>
      <c r="I17" s="70"/>
      <c r="J17" s="70"/>
      <c r="K17" s="69" t="s">
        <v>3214</v>
      </c>
      <c r="L17" s="73"/>
      <c r="M17" s="74">
        <v>2219.6455078125</v>
      </c>
      <c r="N17" s="74">
        <v>8617.7421875</v>
      </c>
      <c r="O17" s="75"/>
      <c r="P17" s="76"/>
      <c r="Q17" s="76"/>
      <c r="R17" s="88"/>
      <c r="S17" s="48">
        <v>6</v>
      </c>
      <c r="T17" s="48">
        <v>0</v>
      </c>
      <c r="U17" s="49">
        <v>616.064935</v>
      </c>
      <c r="V17" s="49">
        <v>0.002849</v>
      </c>
      <c r="W17" s="49">
        <v>0.017996</v>
      </c>
      <c r="X17" s="49">
        <v>2.026361</v>
      </c>
      <c r="Y17" s="49">
        <v>0.03333333333333333</v>
      </c>
      <c r="Z17" s="49">
        <v>0</v>
      </c>
      <c r="AA17" s="71">
        <v>17</v>
      </c>
      <c r="AB17" s="71"/>
      <c r="AC17" s="72"/>
      <c r="AD17" s="78" t="s">
        <v>3214</v>
      </c>
      <c r="AE17" s="78">
        <v>394</v>
      </c>
      <c r="AF17" s="78">
        <v>66873</v>
      </c>
      <c r="AG17" s="78">
        <v>7212</v>
      </c>
      <c r="AH17" s="78">
        <v>2994</v>
      </c>
      <c r="AI17" s="78"/>
      <c r="AJ17" s="78" t="s">
        <v>3553</v>
      </c>
      <c r="AK17" s="78" t="s">
        <v>3859</v>
      </c>
      <c r="AL17" s="83" t="s">
        <v>4055</v>
      </c>
      <c r="AM17" s="78"/>
      <c r="AN17" s="80">
        <v>40047.84737268519</v>
      </c>
      <c r="AO17" s="83" t="s">
        <v>4202</v>
      </c>
      <c r="AP17" s="78" t="b">
        <v>0</v>
      </c>
      <c r="AQ17" s="78" t="b">
        <v>0</v>
      </c>
      <c r="AR17" s="78" t="b">
        <v>1</v>
      </c>
      <c r="AS17" s="78"/>
      <c r="AT17" s="78">
        <v>649</v>
      </c>
      <c r="AU17" s="83" t="s">
        <v>4495</v>
      </c>
      <c r="AV17" s="78" t="b">
        <v>1</v>
      </c>
      <c r="AW17" s="78" t="s">
        <v>4591</v>
      </c>
      <c r="AX17" s="83" t="s">
        <v>4628</v>
      </c>
      <c r="AY17" s="78" t="s">
        <v>65</v>
      </c>
      <c r="AZ17" s="48"/>
      <c r="BA17" s="48"/>
      <c r="BB17" s="48"/>
      <c r="BC17" s="48"/>
      <c r="BD17" s="48"/>
      <c r="BE17" s="48"/>
      <c r="BF17" s="48"/>
      <c r="BG17" s="48"/>
      <c r="BH17" s="48"/>
      <c r="BI17" s="48"/>
      <c r="BJ17" s="78" t="str">
        <f>REPLACE(INDEX(GroupVertices[Group],MATCH(Vertices[[#This Row],[Vertex]],GroupVertices[Vertex],0)),1,1,"")</f>
        <v>3</v>
      </c>
      <c r="BK17" s="2"/>
      <c r="BL17" s="3"/>
      <c r="BM17" s="3"/>
      <c r="BN17" s="3"/>
      <c r="BO17" s="3"/>
    </row>
    <row r="18" spans="1:67" ht="15">
      <c r="A18" s="64" t="s">
        <v>283</v>
      </c>
      <c r="B18" s="65"/>
      <c r="C18" s="65"/>
      <c r="D18" s="66">
        <v>5.35868889533159</v>
      </c>
      <c r="E18" s="68">
        <v>100</v>
      </c>
      <c r="F18" s="102" t="s">
        <v>1227</v>
      </c>
      <c r="G18" s="65"/>
      <c r="H18" s="69"/>
      <c r="I18" s="70"/>
      <c r="J18" s="70"/>
      <c r="K18" s="69" t="s">
        <v>3261</v>
      </c>
      <c r="L18" s="73"/>
      <c r="M18" s="74">
        <v>751.5760498046875</v>
      </c>
      <c r="N18" s="74">
        <v>7566.173828125</v>
      </c>
      <c r="O18" s="75"/>
      <c r="P18" s="76"/>
      <c r="Q18" s="76"/>
      <c r="R18" s="88"/>
      <c r="S18" s="48">
        <v>1</v>
      </c>
      <c r="T18" s="48">
        <v>6</v>
      </c>
      <c r="U18" s="49">
        <v>515.466667</v>
      </c>
      <c r="V18" s="49">
        <v>0.002994</v>
      </c>
      <c r="W18" s="49">
        <v>0.021875</v>
      </c>
      <c r="X18" s="49">
        <v>1.797145</v>
      </c>
      <c r="Y18" s="49">
        <v>0.05</v>
      </c>
      <c r="Z18" s="49">
        <v>0</v>
      </c>
      <c r="AA18" s="71">
        <v>18</v>
      </c>
      <c r="AB18" s="71"/>
      <c r="AC18" s="72"/>
      <c r="AD18" s="78" t="s">
        <v>3261</v>
      </c>
      <c r="AE18" s="78">
        <v>694</v>
      </c>
      <c r="AF18" s="78">
        <v>1015</v>
      </c>
      <c r="AG18" s="78">
        <v>31395</v>
      </c>
      <c r="AH18" s="78">
        <v>12160</v>
      </c>
      <c r="AI18" s="78"/>
      <c r="AJ18" s="78" t="s">
        <v>3598</v>
      </c>
      <c r="AK18" s="78" t="s">
        <v>3891</v>
      </c>
      <c r="AL18" s="83" t="s">
        <v>4072</v>
      </c>
      <c r="AM18" s="78"/>
      <c r="AN18" s="80">
        <v>40029.849444444444</v>
      </c>
      <c r="AO18" s="83" t="s">
        <v>4247</v>
      </c>
      <c r="AP18" s="78" t="b">
        <v>0</v>
      </c>
      <c r="AQ18" s="78" t="b">
        <v>0</v>
      </c>
      <c r="AR18" s="78" t="b">
        <v>1</v>
      </c>
      <c r="AS18" s="78"/>
      <c r="AT18" s="78">
        <v>2</v>
      </c>
      <c r="AU18" s="83" t="s">
        <v>4484</v>
      </c>
      <c r="AV18" s="78" t="b">
        <v>0</v>
      </c>
      <c r="AW18" s="78" t="s">
        <v>4591</v>
      </c>
      <c r="AX18" s="83" t="s">
        <v>4676</v>
      </c>
      <c r="AY18" s="78" t="s">
        <v>66</v>
      </c>
      <c r="AZ18" s="48"/>
      <c r="BA18" s="48"/>
      <c r="BB18" s="48"/>
      <c r="BC18" s="48"/>
      <c r="BD18" s="48" t="s">
        <v>1052</v>
      </c>
      <c r="BE18" s="48" t="s">
        <v>1066</v>
      </c>
      <c r="BF18" s="106" t="s">
        <v>5067</v>
      </c>
      <c r="BG18" s="106" t="s">
        <v>5278</v>
      </c>
      <c r="BH18" s="106" t="s">
        <v>5389</v>
      </c>
      <c r="BI18" s="106" t="s">
        <v>5389</v>
      </c>
      <c r="BJ18" s="86" t="str">
        <f>REPLACE(INDEX(GroupVertices[Group],MATCH(Vertices[[#This Row],[Vertex]],GroupVertices[Vertex],0)),1,1,"")</f>
        <v>1</v>
      </c>
      <c r="BK18" s="2"/>
      <c r="BL18" s="3"/>
      <c r="BM18" s="3"/>
      <c r="BN18" s="3"/>
      <c r="BO18" s="3"/>
    </row>
    <row r="19" spans="1:67" ht="15">
      <c r="A19" s="64" t="s">
        <v>340</v>
      </c>
      <c r="B19" s="65"/>
      <c r="C19" s="65"/>
      <c r="D19" s="66">
        <v>5.233003740636019</v>
      </c>
      <c r="E19" s="68">
        <v>95.40490085313797</v>
      </c>
      <c r="F19" s="102" t="s">
        <v>1274</v>
      </c>
      <c r="G19" s="65"/>
      <c r="H19" s="69"/>
      <c r="I19" s="70"/>
      <c r="J19" s="70"/>
      <c r="K19" s="69" t="s">
        <v>3334</v>
      </c>
      <c r="L19" s="73"/>
      <c r="M19" s="74">
        <v>4067.597900390625</v>
      </c>
      <c r="N19" s="74">
        <v>940.2149047851562</v>
      </c>
      <c r="O19" s="75"/>
      <c r="P19" s="76"/>
      <c r="Q19" s="76"/>
      <c r="R19" s="88"/>
      <c r="S19" s="48">
        <v>0</v>
      </c>
      <c r="T19" s="48">
        <v>3</v>
      </c>
      <c r="U19" s="49">
        <v>422</v>
      </c>
      <c r="V19" s="49">
        <v>0.002532</v>
      </c>
      <c r="W19" s="49">
        <v>0.010624</v>
      </c>
      <c r="X19" s="49">
        <v>1.136404</v>
      </c>
      <c r="Y19" s="49">
        <v>0</v>
      </c>
      <c r="Z19" s="49">
        <v>0</v>
      </c>
      <c r="AA19" s="71">
        <v>19</v>
      </c>
      <c r="AB19" s="71"/>
      <c r="AC19" s="72"/>
      <c r="AD19" s="78" t="s">
        <v>3334</v>
      </c>
      <c r="AE19" s="78">
        <v>931</v>
      </c>
      <c r="AF19" s="78">
        <v>3097</v>
      </c>
      <c r="AG19" s="78">
        <v>7302</v>
      </c>
      <c r="AH19" s="78">
        <v>6624</v>
      </c>
      <c r="AI19" s="78"/>
      <c r="AJ19" s="78" t="s">
        <v>3664</v>
      </c>
      <c r="AK19" s="78" t="s">
        <v>3082</v>
      </c>
      <c r="AL19" s="83" t="s">
        <v>4101</v>
      </c>
      <c r="AM19" s="78"/>
      <c r="AN19" s="80">
        <v>40416.92873842592</v>
      </c>
      <c r="AO19" s="83" t="s">
        <v>4315</v>
      </c>
      <c r="AP19" s="78" t="b">
        <v>0</v>
      </c>
      <c r="AQ19" s="78" t="b">
        <v>0</v>
      </c>
      <c r="AR19" s="78" t="b">
        <v>1</v>
      </c>
      <c r="AS19" s="78"/>
      <c r="AT19" s="78">
        <v>19</v>
      </c>
      <c r="AU19" s="83" t="s">
        <v>4485</v>
      </c>
      <c r="AV19" s="78" t="b">
        <v>0</v>
      </c>
      <c r="AW19" s="78" t="s">
        <v>4591</v>
      </c>
      <c r="AX19" s="83" t="s">
        <v>4749</v>
      </c>
      <c r="AY19" s="78" t="s">
        <v>66</v>
      </c>
      <c r="AZ19" s="48"/>
      <c r="BA19" s="48"/>
      <c r="BB19" s="48"/>
      <c r="BC19" s="48"/>
      <c r="BD19" s="48" t="s">
        <v>1048</v>
      </c>
      <c r="BE19" s="48" t="s">
        <v>1048</v>
      </c>
      <c r="BF19" s="106" t="s">
        <v>5121</v>
      </c>
      <c r="BG19" s="106" t="s">
        <v>5284</v>
      </c>
      <c r="BH19" s="106" t="s">
        <v>5442</v>
      </c>
      <c r="BI19" s="106" t="s">
        <v>5589</v>
      </c>
      <c r="BJ19" s="86" t="str">
        <f>REPLACE(INDEX(GroupVertices[Group],MATCH(Vertices[[#This Row],[Vertex]],GroupVertices[Vertex],0)),1,1,"")</f>
        <v>21</v>
      </c>
      <c r="BK19" s="2"/>
      <c r="BL19" s="3"/>
      <c r="BM19" s="3"/>
      <c r="BN19" s="3"/>
      <c r="BO19" s="3"/>
    </row>
    <row r="20" spans="1:67" ht="15">
      <c r="A20" s="64" t="s">
        <v>363</v>
      </c>
      <c r="B20" s="65"/>
      <c r="C20" s="65"/>
      <c r="D20" s="66">
        <v>5.230019344057944</v>
      </c>
      <c r="E20" s="68">
        <v>97.18585335393321</v>
      </c>
      <c r="F20" s="102" t="s">
        <v>1296</v>
      </c>
      <c r="G20" s="65"/>
      <c r="H20" s="69"/>
      <c r="I20" s="70"/>
      <c r="J20" s="70"/>
      <c r="K20" s="69" t="s">
        <v>3358</v>
      </c>
      <c r="L20" s="73"/>
      <c r="M20" s="74">
        <v>316.333251953125</v>
      </c>
      <c r="N20" s="74">
        <v>8694.5107421875</v>
      </c>
      <c r="O20" s="75"/>
      <c r="P20" s="76"/>
      <c r="Q20" s="76"/>
      <c r="R20" s="88"/>
      <c r="S20" s="48">
        <v>1</v>
      </c>
      <c r="T20" s="48">
        <v>3</v>
      </c>
      <c r="U20" s="49">
        <v>420</v>
      </c>
      <c r="V20" s="49">
        <v>0.002833</v>
      </c>
      <c r="W20" s="49">
        <v>0.013051</v>
      </c>
      <c r="X20" s="49">
        <v>1.186295</v>
      </c>
      <c r="Y20" s="49">
        <v>0</v>
      </c>
      <c r="Z20" s="49">
        <v>0</v>
      </c>
      <c r="AA20" s="71">
        <v>20</v>
      </c>
      <c r="AB20" s="71"/>
      <c r="AC20" s="72"/>
      <c r="AD20" s="78" t="s">
        <v>3358</v>
      </c>
      <c r="AE20" s="78">
        <v>1295</v>
      </c>
      <c r="AF20" s="78">
        <v>790</v>
      </c>
      <c r="AG20" s="78">
        <v>8054</v>
      </c>
      <c r="AH20" s="78">
        <v>720</v>
      </c>
      <c r="AI20" s="78"/>
      <c r="AJ20" s="78" t="s">
        <v>3686</v>
      </c>
      <c r="AK20" s="78" t="s">
        <v>3943</v>
      </c>
      <c r="AL20" s="83" t="s">
        <v>4109</v>
      </c>
      <c r="AM20" s="78"/>
      <c r="AN20" s="80">
        <v>41589.68541666667</v>
      </c>
      <c r="AO20" s="83" t="s">
        <v>4338</v>
      </c>
      <c r="AP20" s="78" t="b">
        <v>0</v>
      </c>
      <c r="AQ20" s="78" t="b">
        <v>0</v>
      </c>
      <c r="AR20" s="78" t="b">
        <v>0</v>
      </c>
      <c r="AS20" s="78"/>
      <c r="AT20" s="78">
        <v>133</v>
      </c>
      <c r="AU20" s="83" t="s">
        <v>4485</v>
      </c>
      <c r="AV20" s="78" t="b">
        <v>0</v>
      </c>
      <c r="AW20" s="78" t="s">
        <v>4591</v>
      </c>
      <c r="AX20" s="83" t="s">
        <v>4773</v>
      </c>
      <c r="AY20" s="78" t="s">
        <v>66</v>
      </c>
      <c r="AZ20" s="48"/>
      <c r="BA20" s="48"/>
      <c r="BB20" s="48"/>
      <c r="BC20" s="48"/>
      <c r="BD20" s="48" t="s">
        <v>1086</v>
      </c>
      <c r="BE20" s="48" t="s">
        <v>4999</v>
      </c>
      <c r="BF20" s="106" t="s">
        <v>5142</v>
      </c>
      <c r="BG20" s="106" t="s">
        <v>5295</v>
      </c>
      <c r="BH20" s="106" t="s">
        <v>5462</v>
      </c>
      <c r="BI20" s="106" t="s">
        <v>5462</v>
      </c>
      <c r="BJ20" s="86" t="str">
        <f>REPLACE(INDEX(GroupVertices[Group],MATCH(Vertices[[#This Row],[Vertex]],GroupVertices[Vertex],0)),1,1,"")</f>
        <v>1</v>
      </c>
      <c r="BK20" s="2"/>
      <c r="BL20" s="3"/>
      <c r="BM20" s="3"/>
      <c r="BN20" s="3"/>
      <c r="BO20" s="3"/>
    </row>
    <row r="21" spans="1:67" ht="15">
      <c r="A21" s="64" t="s">
        <v>243</v>
      </c>
      <c r="B21" s="65"/>
      <c r="C21" s="65"/>
      <c r="D21" s="66">
        <v>5.095123781399044</v>
      </c>
      <c r="E21" s="68">
        <v>97.7076899090294</v>
      </c>
      <c r="F21" s="102" t="s">
        <v>1192</v>
      </c>
      <c r="G21" s="65"/>
      <c r="H21" s="69"/>
      <c r="I21" s="70"/>
      <c r="J21" s="70"/>
      <c r="K21" s="69" t="s">
        <v>3212</v>
      </c>
      <c r="L21" s="73"/>
      <c r="M21" s="74">
        <v>2586.3408203125</v>
      </c>
      <c r="N21" s="74">
        <v>6613.462890625</v>
      </c>
      <c r="O21" s="75"/>
      <c r="P21" s="76"/>
      <c r="Q21" s="76"/>
      <c r="R21" s="88"/>
      <c r="S21" s="48">
        <v>0</v>
      </c>
      <c r="T21" s="48">
        <v>3</v>
      </c>
      <c r="U21" s="49">
        <v>338.839361</v>
      </c>
      <c r="V21" s="49">
        <v>0.002899</v>
      </c>
      <c r="W21" s="49">
        <v>0.013862</v>
      </c>
      <c r="X21" s="49">
        <v>1.128169</v>
      </c>
      <c r="Y21" s="49">
        <v>0</v>
      </c>
      <c r="Z21" s="49">
        <v>0</v>
      </c>
      <c r="AA21" s="71">
        <v>21</v>
      </c>
      <c r="AB21" s="71"/>
      <c r="AC21" s="72"/>
      <c r="AD21" s="78" t="s">
        <v>3212</v>
      </c>
      <c r="AE21" s="78">
        <v>110</v>
      </c>
      <c r="AF21" s="78">
        <v>34</v>
      </c>
      <c r="AG21" s="78">
        <v>285</v>
      </c>
      <c r="AH21" s="78">
        <v>255</v>
      </c>
      <c r="AI21" s="78"/>
      <c r="AJ21" s="78" t="s">
        <v>3551</v>
      </c>
      <c r="AK21" s="78" t="s">
        <v>3857</v>
      </c>
      <c r="AL21" s="78"/>
      <c r="AM21" s="78"/>
      <c r="AN21" s="80">
        <v>43352.879155092596</v>
      </c>
      <c r="AO21" s="83" t="s">
        <v>4200</v>
      </c>
      <c r="AP21" s="78" t="b">
        <v>1</v>
      </c>
      <c r="AQ21" s="78" t="b">
        <v>0</v>
      </c>
      <c r="AR21" s="78" t="b">
        <v>0</v>
      </c>
      <c r="AS21" s="78"/>
      <c r="AT21" s="78">
        <v>0</v>
      </c>
      <c r="AU21" s="78"/>
      <c r="AV21" s="78" t="b">
        <v>0</v>
      </c>
      <c r="AW21" s="78" t="s">
        <v>4591</v>
      </c>
      <c r="AX21" s="83" t="s">
        <v>4626</v>
      </c>
      <c r="AY21" s="78" t="s">
        <v>66</v>
      </c>
      <c r="AZ21" s="48"/>
      <c r="BA21" s="48"/>
      <c r="BB21" s="48"/>
      <c r="BC21" s="48"/>
      <c r="BD21" s="48" t="s">
        <v>1048</v>
      </c>
      <c r="BE21" s="48" t="s">
        <v>1048</v>
      </c>
      <c r="BF21" s="106" t="s">
        <v>5026</v>
      </c>
      <c r="BG21" s="106" t="s">
        <v>5026</v>
      </c>
      <c r="BH21" s="106" t="s">
        <v>5348</v>
      </c>
      <c r="BI21" s="106" t="s">
        <v>5348</v>
      </c>
      <c r="BJ21" s="86" t="str">
        <f>REPLACE(INDEX(GroupVertices[Group],MATCH(Vertices[[#This Row],[Vertex]],GroupVertices[Vertex],0)),1,1,"")</f>
        <v>3</v>
      </c>
      <c r="BK21" s="2"/>
      <c r="BL21" s="3"/>
      <c r="BM21" s="3"/>
      <c r="BN21" s="3"/>
      <c r="BO21" s="3"/>
    </row>
    <row r="22" spans="1:67" ht="15">
      <c r="A22" s="64" t="s">
        <v>224</v>
      </c>
      <c r="B22" s="65"/>
      <c r="C22" s="65"/>
      <c r="D22" s="66">
        <v>5.092447077347798</v>
      </c>
      <c r="E22" s="68">
        <v>98.56883090067919</v>
      </c>
      <c r="F22" s="102" t="s">
        <v>1178</v>
      </c>
      <c r="G22" s="65"/>
      <c r="H22" s="69"/>
      <c r="I22" s="70"/>
      <c r="J22" s="70"/>
      <c r="K22" s="69" t="s">
        <v>3188</v>
      </c>
      <c r="L22" s="73"/>
      <c r="M22" s="74">
        <v>1303.752685546875</v>
      </c>
      <c r="N22" s="74">
        <v>2443.586181640625</v>
      </c>
      <c r="O22" s="75"/>
      <c r="P22" s="76"/>
      <c r="Q22" s="76"/>
      <c r="R22" s="88"/>
      <c r="S22" s="48">
        <v>0</v>
      </c>
      <c r="T22" s="48">
        <v>2</v>
      </c>
      <c r="U22" s="49">
        <v>337.398701</v>
      </c>
      <c r="V22" s="49">
        <v>0.003165</v>
      </c>
      <c r="W22" s="49">
        <v>0.015312</v>
      </c>
      <c r="X22" s="49">
        <v>0.714371</v>
      </c>
      <c r="Y22" s="49">
        <v>0</v>
      </c>
      <c r="Z22" s="49">
        <v>0</v>
      </c>
      <c r="AA22" s="71">
        <v>22</v>
      </c>
      <c r="AB22" s="71"/>
      <c r="AC22" s="72"/>
      <c r="AD22" s="78" t="s">
        <v>3188</v>
      </c>
      <c r="AE22" s="78">
        <v>393</v>
      </c>
      <c r="AF22" s="78">
        <v>372</v>
      </c>
      <c r="AG22" s="78">
        <v>14955</v>
      </c>
      <c r="AH22" s="78">
        <v>23651</v>
      </c>
      <c r="AI22" s="78"/>
      <c r="AJ22" s="78" t="s">
        <v>3528</v>
      </c>
      <c r="AK22" s="78" t="s">
        <v>3839</v>
      </c>
      <c r="AL22" s="83" t="s">
        <v>4043</v>
      </c>
      <c r="AM22" s="78"/>
      <c r="AN22" s="80">
        <v>39954.84508101852</v>
      </c>
      <c r="AO22" s="83" t="s">
        <v>4177</v>
      </c>
      <c r="AP22" s="78" t="b">
        <v>0</v>
      </c>
      <c r="AQ22" s="78" t="b">
        <v>0</v>
      </c>
      <c r="AR22" s="78" t="b">
        <v>1</v>
      </c>
      <c r="AS22" s="78"/>
      <c r="AT22" s="78">
        <v>4</v>
      </c>
      <c r="AU22" s="83" t="s">
        <v>4489</v>
      </c>
      <c r="AV22" s="78" t="b">
        <v>0</v>
      </c>
      <c r="AW22" s="78" t="s">
        <v>4591</v>
      </c>
      <c r="AX22" s="83" t="s">
        <v>4602</v>
      </c>
      <c r="AY22" s="78" t="s">
        <v>66</v>
      </c>
      <c r="AZ22" s="48"/>
      <c r="BA22" s="48"/>
      <c r="BB22" s="48"/>
      <c r="BC22" s="48"/>
      <c r="BD22" s="48" t="s">
        <v>1048</v>
      </c>
      <c r="BE22" s="48" t="s">
        <v>1048</v>
      </c>
      <c r="BF22" s="106" t="s">
        <v>5011</v>
      </c>
      <c r="BG22" s="106" t="s">
        <v>5011</v>
      </c>
      <c r="BH22" s="106" t="s">
        <v>5333</v>
      </c>
      <c r="BI22" s="106" t="s">
        <v>5333</v>
      </c>
      <c r="BJ22" s="86" t="str">
        <f>REPLACE(INDEX(GroupVertices[Group],MATCH(Vertices[[#This Row],[Vertex]],GroupVertices[Vertex],0)),1,1,"")</f>
        <v>2</v>
      </c>
      <c r="BK22" s="2"/>
      <c r="BL22" s="3"/>
      <c r="BM22" s="3"/>
      <c r="BN22" s="3"/>
      <c r="BO22" s="3"/>
    </row>
    <row r="23" spans="1:67" ht="15">
      <c r="A23" s="64" t="s">
        <v>311</v>
      </c>
      <c r="B23" s="65"/>
      <c r="C23" s="65"/>
      <c r="D23" s="66">
        <v>5.092447077347798</v>
      </c>
      <c r="E23" s="68">
        <v>98.56883090067919</v>
      </c>
      <c r="F23" s="102" t="s">
        <v>1250</v>
      </c>
      <c r="G23" s="65"/>
      <c r="H23" s="69"/>
      <c r="I23" s="70"/>
      <c r="J23" s="70"/>
      <c r="K23" s="69" t="s">
        <v>3303</v>
      </c>
      <c r="L23" s="73"/>
      <c r="M23" s="74">
        <v>1511.183837890625</v>
      </c>
      <c r="N23" s="74">
        <v>1307.3880615234375</v>
      </c>
      <c r="O23" s="75"/>
      <c r="P23" s="76"/>
      <c r="Q23" s="76"/>
      <c r="R23" s="88"/>
      <c r="S23" s="48">
        <v>0</v>
      </c>
      <c r="T23" s="48">
        <v>2</v>
      </c>
      <c r="U23" s="49">
        <v>337.398701</v>
      </c>
      <c r="V23" s="49">
        <v>0.003165</v>
      </c>
      <c r="W23" s="49">
        <v>0.015312</v>
      </c>
      <c r="X23" s="49">
        <v>0.714371</v>
      </c>
      <c r="Y23" s="49">
        <v>0</v>
      </c>
      <c r="Z23" s="49">
        <v>0</v>
      </c>
      <c r="AA23" s="71">
        <v>23</v>
      </c>
      <c r="AB23" s="71"/>
      <c r="AC23" s="72"/>
      <c r="AD23" s="78" t="s">
        <v>3303</v>
      </c>
      <c r="AE23" s="78">
        <v>18</v>
      </c>
      <c r="AF23" s="78">
        <v>20</v>
      </c>
      <c r="AG23" s="78">
        <v>422</v>
      </c>
      <c r="AH23" s="78">
        <v>10</v>
      </c>
      <c r="AI23" s="78"/>
      <c r="AJ23" s="78" t="s">
        <v>3636</v>
      </c>
      <c r="AK23" s="78"/>
      <c r="AL23" s="78"/>
      <c r="AM23" s="78"/>
      <c r="AN23" s="80">
        <v>41176.89908564815</v>
      </c>
      <c r="AO23" s="78"/>
      <c r="AP23" s="78" t="b">
        <v>1</v>
      </c>
      <c r="AQ23" s="78" t="b">
        <v>0</v>
      </c>
      <c r="AR23" s="78" t="b">
        <v>0</v>
      </c>
      <c r="AS23" s="78"/>
      <c r="AT23" s="78">
        <v>0</v>
      </c>
      <c r="AU23" s="83" t="s">
        <v>4485</v>
      </c>
      <c r="AV23" s="78" t="b">
        <v>0</v>
      </c>
      <c r="AW23" s="78" t="s">
        <v>4591</v>
      </c>
      <c r="AX23" s="83" t="s">
        <v>4718</v>
      </c>
      <c r="AY23" s="78" t="s">
        <v>66</v>
      </c>
      <c r="AZ23" s="48"/>
      <c r="BA23" s="48"/>
      <c r="BB23" s="48"/>
      <c r="BC23" s="48"/>
      <c r="BD23" s="48" t="s">
        <v>1069</v>
      </c>
      <c r="BE23" s="48" t="s">
        <v>1069</v>
      </c>
      <c r="BF23" s="106" t="s">
        <v>5098</v>
      </c>
      <c r="BG23" s="106" t="s">
        <v>5098</v>
      </c>
      <c r="BH23" s="106" t="s">
        <v>5419</v>
      </c>
      <c r="BI23" s="106" t="s">
        <v>5419</v>
      </c>
      <c r="BJ23" s="86" t="str">
        <f>REPLACE(INDEX(GroupVertices[Group],MATCH(Vertices[[#This Row],[Vertex]],GroupVertices[Vertex],0)),1,1,"")</f>
        <v>2</v>
      </c>
      <c r="BK23" s="2"/>
      <c r="BL23" s="3"/>
      <c r="BM23" s="3"/>
      <c r="BN23" s="3"/>
      <c r="BO23" s="3"/>
    </row>
    <row r="24" spans="1:67" ht="15">
      <c r="A24" s="64" t="s">
        <v>310</v>
      </c>
      <c r="B24" s="65"/>
      <c r="C24" s="65"/>
      <c r="D24" s="66">
        <v>5.070730989498273</v>
      </c>
      <c r="E24" s="68">
        <v>100</v>
      </c>
      <c r="F24" s="102" t="s">
        <v>1249</v>
      </c>
      <c r="G24" s="65"/>
      <c r="H24" s="69"/>
      <c r="I24" s="70"/>
      <c r="J24" s="70"/>
      <c r="K24" s="69" t="s">
        <v>3301</v>
      </c>
      <c r="L24" s="73"/>
      <c r="M24" s="74">
        <v>476.73907470703125</v>
      </c>
      <c r="N24" s="74">
        <v>1341.681640625</v>
      </c>
      <c r="O24" s="75"/>
      <c r="P24" s="76"/>
      <c r="Q24" s="76"/>
      <c r="R24" s="88"/>
      <c r="S24" s="48">
        <v>0</v>
      </c>
      <c r="T24" s="48">
        <v>4</v>
      </c>
      <c r="U24" s="49">
        <v>325.934799</v>
      </c>
      <c r="V24" s="49">
        <v>0.002646</v>
      </c>
      <c r="W24" s="49">
        <v>0.018065</v>
      </c>
      <c r="X24" s="49">
        <v>1.37389</v>
      </c>
      <c r="Y24" s="49">
        <v>0.08333333333333333</v>
      </c>
      <c r="Z24" s="49">
        <v>0</v>
      </c>
      <c r="AA24" s="71">
        <v>24</v>
      </c>
      <c r="AB24" s="71"/>
      <c r="AC24" s="72"/>
      <c r="AD24" s="78" t="s">
        <v>3301</v>
      </c>
      <c r="AE24" s="78">
        <v>2627</v>
      </c>
      <c r="AF24" s="78">
        <v>470</v>
      </c>
      <c r="AG24" s="78">
        <v>7530</v>
      </c>
      <c r="AH24" s="78">
        <v>15366</v>
      </c>
      <c r="AI24" s="78"/>
      <c r="AJ24" s="78" t="s">
        <v>3634</v>
      </c>
      <c r="AK24" s="78" t="s">
        <v>3083</v>
      </c>
      <c r="AL24" s="78"/>
      <c r="AM24" s="78"/>
      <c r="AN24" s="80">
        <v>40263.976585648146</v>
      </c>
      <c r="AO24" s="83" t="s">
        <v>4285</v>
      </c>
      <c r="AP24" s="78" t="b">
        <v>0</v>
      </c>
      <c r="AQ24" s="78" t="b">
        <v>0</v>
      </c>
      <c r="AR24" s="78" t="b">
        <v>1</v>
      </c>
      <c r="AS24" s="78"/>
      <c r="AT24" s="78">
        <v>33</v>
      </c>
      <c r="AU24" s="83" t="s">
        <v>4491</v>
      </c>
      <c r="AV24" s="78" t="b">
        <v>0</v>
      </c>
      <c r="AW24" s="78" t="s">
        <v>4591</v>
      </c>
      <c r="AX24" s="83" t="s">
        <v>4716</v>
      </c>
      <c r="AY24" s="78" t="s">
        <v>66</v>
      </c>
      <c r="AZ24" s="48"/>
      <c r="BA24" s="48"/>
      <c r="BB24" s="48"/>
      <c r="BC24" s="48"/>
      <c r="BD24" s="48" t="s">
        <v>1068</v>
      </c>
      <c r="BE24" s="48" t="s">
        <v>1068</v>
      </c>
      <c r="BF24" s="106" t="s">
        <v>5097</v>
      </c>
      <c r="BG24" s="106" t="s">
        <v>5097</v>
      </c>
      <c r="BH24" s="106" t="s">
        <v>5418</v>
      </c>
      <c r="BI24" s="106" t="s">
        <v>5418</v>
      </c>
      <c r="BJ24" s="86" t="str">
        <f>REPLACE(INDEX(GroupVertices[Group],MATCH(Vertices[[#This Row],[Vertex]],GroupVertices[Vertex],0)),1,1,"")</f>
        <v>2</v>
      </c>
      <c r="BK24" s="2"/>
      <c r="BL24" s="3"/>
      <c r="BM24" s="3"/>
      <c r="BN24" s="3"/>
      <c r="BO24" s="3"/>
    </row>
    <row r="25" spans="1:67" ht="15">
      <c r="A25" s="64" t="s">
        <v>365</v>
      </c>
      <c r="B25" s="65"/>
      <c r="C25" s="65"/>
      <c r="D25" s="66">
        <v>5.016545128545914</v>
      </c>
      <c r="E25" s="68">
        <v>77.89941458098767</v>
      </c>
      <c r="F25" s="102" t="s">
        <v>1297</v>
      </c>
      <c r="G25" s="65"/>
      <c r="H25" s="69"/>
      <c r="I25" s="70"/>
      <c r="J25" s="70"/>
      <c r="K25" s="69" t="s">
        <v>3360</v>
      </c>
      <c r="L25" s="73"/>
      <c r="M25" s="74">
        <v>3236.52392578125</v>
      </c>
      <c r="N25" s="74">
        <v>5003.7783203125</v>
      </c>
      <c r="O25" s="75"/>
      <c r="P25" s="76"/>
      <c r="Q25" s="76"/>
      <c r="R25" s="88"/>
      <c r="S25" s="48">
        <v>0</v>
      </c>
      <c r="T25" s="48">
        <v>2</v>
      </c>
      <c r="U25" s="49">
        <v>299</v>
      </c>
      <c r="V25" s="49">
        <v>0.002257</v>
      </c>
      <c r="W25" s="49">
        <v>0.001406</v>
      </c>
      <c r="X25" s="49">
        <v>0.769781</v>
      </c>
      <c r="Y25" s="49">
        <v>0</v>
      </c>
      <c r="Z25" s="49">
        <v>0</v>
      </c>
      <c r="AA25" s="71">
        <v>25</v>
      </c>
      <c r="AB25" s="71"/>
      <c r="AC25" s="72"/>
      <c r="AD25" s="78" t="s">
        <v>3360</v>
      </c>
      <c r="AE25" s="78">
        <v>758</v>
      </c>
      <c r="AF25" s="78">
        <v>815</v>
      </c>
      <c r="AG25" s="78">
        <v>31836</v>
      </c>
      <c r="AH25" s="78">
        <v>26582</v>
      </c>
      <c r="AI25" s="78"/>
      <c r="AJ25" s="78" t="s">
        <v>3688</v>
      </c>
      <c r="AK25" s="78" t="s">
        <v>3944</v>
      </c>
      <c r="AL25" s="78"/>
      <c r="AM25" s="78"/>
      <c r="AN25" s="80">
        <v>42371.12646990741</v>
      </c>
      <c r="AO25" s="83" t="s">
        <v>4340</v>
      </c>
      <c r="AP25" s="78" t="b">
        <v>1</v>
      </c>
      <c r="AQ25" s="78" t="b">
        <v>0</v>
      </c>
      <c r="AR25" s="78" t="b">
        <v>1</v>
      </c>
      <c r="AS25" s="78"/>
      <c r="AT25" s="78">
        <v>9</v>
      </c>
      <c r="AU25" s="78"/>
      <c r="AV25" s="78" t="b">
        <v>0</v>
      </c>
      <c r="AW25" s="78" t="s">
        <v>4591</v>
      </c>
      <c r="AX25" s="83" t="s">
        <v>4775</v>
      </c>
      <c r="AY25" s="78" t="s">
        <v>66</v>
      </c>
      <c r="AZ25" s="48"/>
      <c r="BA25" s="48"/>
      <c r="BB25" s="48"/>
      <c r="BC25" s="48"/>
      <c r="BD25" s="48" t="s">
        <v>1048</v>
      </c>
      <c r="BE25" s="48" t="s">
        <v>1048</v>
      </c>
      <c r="BF25" s="106" t="s">
        <v>5143</v>
      </c>
      <c r="BG25" s="106" t="s">
        <v>5296</v>
      </c>
      <c r="BH25" s="106" t="s">
        <v>5394</v>
      </c>
      <c r="BI25" s="106" t="s">
        <v>5394</v>
      </c>
      <c r="BJ25" s="86" t="str">
        <f>REPLACE(INDEX(GroupVertices[Group],MATCH(Vertices[[#This Row],[Vertex]],GroupVertices[Vertex],0)),1,1,"")</f>
        <v>8</v>
      </c>
      <c r="BK25" s="2"/>
      <c r="BL25" s="3"/>
      <c r="BM25" s="3"/>
      <c r="BN25" s="3"/>
      <c r="BO25" s="3"/>
    </row>
    <row r="26" spans="1:67" ht="15">
      <c r="A26" s="64" t="s">
        <v>287</v>
      </c>
      <c r="B26" s="65"/>
      <c r="C26" s="65"/>
      <c r="D26" s="66">
        <v>4.852092223890942</v>
      </c>
      <c r="E26" s="68">
        <v>96.60928574925242</v>
      </c>
      <c r="F26" s="102" t="s">
        <v>1231</v>
      </c>
      <c r="G26" s="65"/>
      <c r="H26" s="69"/>
      <c r="I26" s="70"/>
      <c r="J26" s="70"/>
      <c r="K26" s="69" t="s">
        <v>3273</v>
      </c>
      <c r="L26" s="73"/>
      <c r="M26" s="74">
        <v>2768.23779296875</v>
      </c>
      <c r="N26" s="74">
        <v>4119.00244140625</v>
      </c>
      <c r="O26" s="75"/>
      <c r="P26" s="76"/>
      <c r="Q26" s="76"/>
      <c r="R26" s="88"/>
      <c r="S26" s="48">
        <v>0</v>
      </c>
      <c r="T26" s="48">
        <v>2</v>
      </c>
      <c r="U26" s="49">
        <v>230.134799</v>
      </c>
      <c r="V26" s="49">
        <v>0.002959</v>
      </c>
      <c r="W26" s="49">
        <v>0.01221</v>
      </c>
      <c r="X26" s="49">
        <v>0.713397</v>
      </c>
      <c r="Y26" s="49">
        <v>0</v>
      </c>
      <c r="Z26" s="49">
        <v>0</v>
      </c>
      <c r="AA26" s="71">
        <v>26</v>
      </c>
      <c r="AB26" s="71"/>
      <c r="AC26" s="72"/>
      <c r="AD26" s="78" t="s">
        <v>3273</v>
      </c>
      <c r="AE26" s="78">
        <v>95</v>
      </c>
      <c r="AF26" s="78">
        <v>75</v>
      </c>
      <c r="AG26" s="78">
        <v>15788</v>
      </c>
      <c r="AH26" s="78">
        <v>10972</v>
      </c>
      <c r="AI26" s="78"/>
      <c r="AJ26" s="78" t="s">
        <v>3608</v>
      </c>
      <c r="AK26" s="78" t="s">
        <v>3076</v>
      </c>
      <c r="AL26" s="78"/>
      <c r="AM26" s="78"/>
      <c r="AN26" s="80">
        <v>39824.32497685185</v>
      </c>
      <c r="AO26" s="83" t="s">
        <v>4258</v>
      </c>
      <c r="AP26" s="78" t="b">
        <v>0</v>
      </c>
      <c r="AQ26" s="78" t="b">
        <v>0</v>
      </c>
      <c r="AR26" s="78" t="b">
        <v>0</v>
      </c>
      <c r="AS26" s="78"/>
      <c r="AT26" s="78">
        <v>5</v>
      </c>
      <c r="AU26" s="83" t="s">
        <v>4497</v>
      </c>
      <c r="AV26" s="78" t="b">
        <v>0</v>
      </c>
      <c r="AW26" s="78" t="s">
        <v>4591</v>
      </c>
      <c r="AX26" s="83" t="s">
        <v>4688</v>
      </c>
      <c r="AY26" s="78" t="s">
        <v>66</v>
      </c>
      <c r="AZ26" s="48"/>
      <c r="BA26" s="48"/>
      <c r="BB26" s="48"/>
      <c r="BC26" s="48"/>
      <c r="BD26" s="48" t="s">
        <v>1048</v>
      </c>
      <c r="BE26" s="48" t="s">
        <v>1048</v>
      </c>
      <c r="BF26" s="106" t="s">
        <v>5075</v>
      </c>
      <c r="BG26" s="106" t="s">
        <v>5075</v>
      </c>
      <c r="BH26" s="106" t="s">
        <v>5396</v>
      </c>
      <c r="BI26" s="106" t="s">
        <v>5396</v>
      </c>
      <c r="BJ26" s="86" t="str">
        <f>REPLACE(INDEX(GroupVertices[Group],MATCH(Vertices[[#This Row],[Vertex]],GroupVertices[Vertex],0)),1,1,"")</f>
        <v>7</v>
      </c>
      <c r="BK26" s="2"/>
      <c r="BL26" s="3"/>
      <c r="BM26" s="3"/>
      <c r="BN26" s="3"/>
      <c r="BO26" s="3"/>
    </row>
    <row r="27" spans="1:67" ht="15">
      <c r="A27" s="64" t="s">
        <v>392</v>
      </c>
      <c r="B27" s="65"/>
      <c r="C27" s="65"/>
      <c r="D27" s="66">
        <v>4.852092223890942</v>
      </c>
      <c r="E27" s="68">
        <v>96.60928574925242</v>
      </c>
      <c r="F27" s="102" t="s">
        <v>1321</v>
      </c>
      <c r="G27" s="65"/>
      <c r="H27" s="69"/>
      <c r="I27" s="70"/>
      <c r="J27" s="70"/>
      <c r="K27" s="69" t="s">
        <v>3391</v>
      </c>
      <c r="L27" s="73"/>
      <c r="M27" s="74">
        <v>3007.32275390625</v>
      </c>
      <c r="N27" s="74">
        <v>2387.03076171875</v>
      </c>
      <c r="O27" s="75"/>
      <c r="P27" s="76"/>
      <c r="Q27" s="76"/>
      <c r="R27" s="88"/>
      <c r="S27" s="48">
        <v>0</v>
      </c>
      <c r="T27" s="48">
        <v>2</v>
      </c>
      <c r="U27" s="49">
        <v>230.134799</v>
      </c>
      <c r="V27" s="49">
        <v>0.002959</v>
      </c>
      <c r="W27" s="49">
        <v>0.01221</v>
      </c>
      <c r="X27" s="49">
        <v>0.713397</v>
      </c>
      <c r="Y27" s="49">
        <v>0</v>
      </c>
      <c r="Z27" s="49">
        <v>0</v>
      </c>
      <c r="AA27" s="71">
        <v>27</v>
      </c>
      <c r="AB27" s="71"/>
      <c r="AC27" s="72"/>
      <c r="AD27" s="78" t="s">
        <v>3391</v>
      </c>
      <c r="AE27" s="78">
        <v>491</v>
      </c>
      <c r="AF27" s="78">
        <v>39</v>
      </c>
      <c r="AG27" s="78">
        <v>6397</v>
      </c>
      <c r="AH27" s="78">
        <v>96734</v>
      </c>
      <c r="AI27" s="78"/>
      <c r="AJ27" s="78" t="s">
        <v>3718</v>
      </c>
      <c r="AK27" s="78" t="s">
        <v>3966</v>
      </c>
      <c r="AL27" s="78"/>
      <c r="AM27" s="78"/>
      <c r="AN27" s="80">
        <v>41572.59103009259</v>
      </c>
      <c r="AO27" s="83" t="s">
        <v>4368</v>
      </c>
      <c r="AP27" s="78" t="b">
        <v>1</v>
      </c>
      <c r="AQ27" s="78" t="b">
        <v>0</v>
      </c>
      <c r="AR27" s="78" t="b">
        <v>0</v>
      </c>
      <c r="AS27" s="78"/>
      <c r="AT27" s="78">
        <v>22</v>
      </c>
      <c r="AU27" s="83" t="s">
        <v>4485</v>
      </c>
      <c r="AV27" s="78" t="b">
        <v>0</v>
      </c>
      <c r="AW27" s="78" t="s">
        <v>4591</v>
      </c>
      <c r="AX27" s="83" t="s">
        <v>4806</v>
      </c>
      <c r="AY27" s="78" t="s">
        <v>66</v>
      </c>
      <c r="AZ27" s="48"/>
      <c r="BA27" s="48"/>
      <c r="BB27" s="48"/>
      <c r="BC27" s="48"/>
      <c r="BD27" s="48" t="s">
        <v>1091</v>
      </c>
      <c r="BE27" s="48" t="s">
        <v>5000</v>
      </c>
      <c r="BF27" s="106" t="s">
        <v>5164</v>
      </c>
      <c r="BG27" s="106" t="s">
        <v>5300</v>
      </c>
      <c r="BH27" s="106" t="s">
        <v>5483</v>
      </c>
      <c r="BI27" s="106" t="s">
        <v>5593</v>
      </c>
      <c r="BJ27" s="86" t="str">
        <f>REPLACE(INDEX(GroupVertices[Group],MATCH(Vertices[[#This Row],[Vertex]],GroupVertices[Vertex],0)),1,1,"")</f>
        <v>7</v>
      </c>
      <c r="BK27" s="2"/>
      <c r="BL27" s="3"/>
      <c r="BM27" s="3"/>
      <c r="BN27" s="3"/>
      <c r="BO27" s="3"/>
    </row>
    <row r="28" spans="1:67" ht="15">
      <c r="A28" s="64" t="s">
        <v>457</v>
      </c>
      <c r="B28" s="65"/>
      <c r="C28" s="65"/>
      <c r="D28" s="66">
        <v>4.800529056946392</v>
      </c>
      <c r="E28" s="68">
        <v>97.23215606412415</v>
      </c>
      <c r="F28" s="102" t="s">
        <v>1375</v>
      </c>
      <c r="G28" s="65"/>
      <c r="H28" s="69"/>
      <c r="I28" s="70"/>
      <c r="J28" s="70"/>
      <c r="K28" s="69" t="s">
        <v>3459</v>
      </c>
      <c r="L28" s="73"/>
      <c r="M28" s="74">
        <v>390.7455139160156</v>
      </c>
      <c r="N28" s="74">
        <v>6261.2587890625</v>
      </c>
      <c r="O28" s="75"/>
      <c r="P28" s="76"/>
      <c r="Q28" s="76"/>
      <c r="R28" s="88"/>
      <c r="S28" s="48">
        <v>1</v>
      </c>
      <c r="T28" s="48">
        <v>3</v>
      </c>
      <c r="U28" s="49">
        <v>212</v>
      </c>
      <c r="V28" s="49">
        <v>0.002817</v>
      </c>
      <c r="W28" s="49">
        <v>0.013121</v>
      </c>
      <c r="X28" s="49">
        <v>1.089747</v>
      </c>
      <c r="Y28" s="49">
        <v>0</v>
      </c>
      <c r="Z28" s="49">
        <v>0</v>
      </c>
      <c r="AA28" s="71">
        <v>28</v>
      </c>
      <c r="AB28" s="71"/>
      <c r="AC28" s="72"/>
      <c r="AD28" s="78" t="s">
        <v>3459</v>
      </c>
      <c r="AE28" s="78">
        <v>4993</v>
      </c>
      <c r="AF28" s="78">
        <v>5255</v>
      </c>
      <c r="AG28" s="78">
        <v>70004</v>
      </c>
      <c r="AH28" s="78">
        <v>207652</v>
      </c>
      <c r="AI28" s="78"/>
      <c r="AJ28" s="78" t="s">
        <v>3779</v>
      </c>
      <c r="AK28" s="78" t="s">
        <v>4005</v>
      </c>
      <c r="AL28" s="83" t="s">
        <v>4142</v>
      </c>
      <c r="AM28" s="78"/>
      <c r="AN28" s="80">
        <v>41560.02119212963</v>
      </c>
      <c r="AO28" s="83" t="s">
        <v>4429</v>
      </c>
      <c r="AP28" s="78" t="b">
        <v>1</v>
      </c>
      <c r="AQ28" s="78" t="b">
        <v>0</v>
      </c>
      <c r="AR28" s="78" t="b">
        <v>1</v>
      </c>
      <c r="AS28" s="78"/>
      <c r="AT28" s="78">
        <v>19</v>
      </c>
      <c r="AU28" s="83" t="s">
        <v>4485</v>
      </c>
      <c r="AV28" s="78" t="b">
        <v>0</v>
      </c>
      <c r="AW28" s="78" t="s">
        <v>4591</v>
      </c>
      <c r="AX28" s="83" t="s">
        <v>4875</v>
      </c>
      <c r="AY28" s="78" t="s">
        <v>66</v>
      </c>
      <c r="AZ28" s="48"/>
      <c r="BA28" s="48"/>
      <c r="BB28" s="48"/>
      <c r="BC28" s="48"/>
      <c r="BD28" s="48" t="s">
        <v>1048</v>
      </c>
      <c r="BE28" s="48" t="s">
        <v>1048</v>
      </c>
      <c r="BF28" s="106" t="s">
        <v>5217</v>
      </c>
      <c r="BG28" s="106" t="s">
        <v>5311</v>
      </c>
      <c r="BH28" s="106" t="s">
        <v>5534</v>
      </c>
      <c r="BI28" s="106" t="s">
        <v>5534</v>
      </c>
      <c r="BJ28" s="86" t="str">
        <f>REPLACE(INDEX(GroupVertices[Group],MATCH(Vertices[[#This Row],[Vertex]],GroupVertices[Vertex],0)),1,1,"")</f>
        <v>1</v>
      </c>
      <c r="BK28" s="2"/>
      <c r="BL28" s="3"/>
      <c r="BM28" s="3"/>
      <c r="BN28" s="3"/>
      <c r="BO28" s="3"/>
    </row>
    <row r="29" spans="1:67" ht="15">
      <c r="A29" s="64" t="s">
        <v>237</v>
      </c>
      <c r="B29" s="65"/>
      <c r="C29" s="65"/>
      <c r="D29" s="66">
        <v>4.800529056946392</v>
      </c>
      <c r="E29" s="68">
        <v>95.6070255785827</v>
      </c>
      <c r="F29" s="102" t="s">
        <v>4508</v>
      </c>
      <c r="G29" s="65"/>
      <c r="H29" s="69"/>
      <c r="I29" s="70"/>
      <c r="J29" s="70"/>
      <c r="K29" s="69" t="s">
        <v>3204</v>
      </c>
      <c r="L29" s="73"/>
      <c r="M29" s="74">
        <v>387.6551208496094</v>
      </c>
      <c r="N29" s="74">
        <v>8317.7529296875</v>
      </c>
      <c r="O29" s="75"/>
      <c r="P29" s="76"/>
      <c r="Q29" s="76"/>
      <c r="R29" s="88"/>
      <c r="S29" s="48">
        <v>0</v>
      </c>
      <c r="T29" s="48">
        <v>2</v>
      </c>
      <c r="U29" s="49">
        <v>212</v>
      </c>
      <c r="V29" s="49">
        <v>0.002817</v>
      </c>
      <c r="W29" s="49">
        <v>0.010875</v>
      </c>
      <c r="X29" s="49">
        <v>0.89143</v>
      </c>
      <c r="Y29" s="49">
        <v>0</v>
      </c>
      <c r="Z29" s="49">
        <v>0</v>
      </c>
      <c r="AA29" s="71">
        <v>29</v>
      </c>
      <c r="AB29" s="71"/>
      <c r="AC29" s="72"/>
      <c r="AD29" s="78" t="s">
        <v>3204</v>
      </c>
      <c r="AE29" s="78">
        <v>493</v>
      </c>
      <c r="AF29" s="78">
        <v>4056</v>
      </c>
      <c r="AG29" s="78">
        <v>5786</v>
      </c>
      <c r="AH29" s="78">
        <v>8712</v>
      </c>
      <c r="AI29" s="78"/>
      <c r="AJ29" s="78" t="s">
        <v>3543</v>
      </c>
      <c r="AK29" s="78" t="s">
        <v>3069</v>
      </c>
      <c r="AL29" s="83" t="s">
        <v>4048</v>
      </c>
      <c r="AM29" s="78"/>
      <c r="AN29" s="80">
        <v>39975.30583333333</v>
      </c>
      <c r="AO29" s="83" t="s">
        <v>4192</v>
      </c>
      <c r="AP29" s="78" t="b">
        <v>0</v>
      </c>
      <c r="AQ29" s="78" t="b">
        <v>0</v>
      </c>
      <c r="AR29" s="78" t="b">
        <v>1</v>
      </c>
      <c r="AS29" s="78"/>
      <c r="AT29" s="78">
        <v>98</v>
      </c>
      <c r="AU29" s="83" t="s">
        <v>4488</v>
      </c>
      <c r="AV29" s="78" t="b">
        <v>1</v>
      </c>
      <c r="AW29" s="78" t="s">
        <v>4591</v>
      </c>
      <c r="AX29" s="83" t="s">
        <v>4618</v>
      </c>
      <c r="AY29" s="78" t="s">
        <v>66</v>
      </c>
      <c r="AZ29" s="48"/>
      <c r="BA29" s="48"/>
      <c r="BB29" s="48"/>
      <c r="BC29" s="48"/>
      <c r="BD29" s="48" t="s">
        <v>1055</v>
      </c>
      <c r="BE29" s="48" t="s">
        <v>1055</v>
      </c>
      <c r="BF29" s="106" t="s">
        <v>5023</v>
      </c>
      <c r="BG29" s="106" t="s">
        <v>5023</v>
      </c>
      <c r="BH29" s="106" t="s">
        <v>5345</v>
      </c>
      <c r="BI29" s="106" t="s">
        <v>5345</v>
      </c>
      <c r="BJ29" s="86" t="str">
        <f>REPLACE(INDEX(GroupVertices[Group],MATCH(Vertices[[#This Row],[Vertex]],GroupVertices[Vertex],0)),1,1,"")</f>
        <v>1</v>
      </c>
      <c r="BK29" s="2"/>
      <c r="BL29" s="3"/>
      <c r="BM29" s="3"/>
      <c r="BN29" s="3"/>
      <c r="BO29" s="3"/>
    </row>
    <row r="30" spans="1:67" ht="15">
      <c r="A30" s="64" t="s">
        <v>269</v>
      </c>
      <c r="B30" s="65"/>
      <c r="C30" s="65"/>
      <c r="D30" s="66">
        <v>4.800529056946392</v>
      </c>
      <c r="E30" s="68">
        <v>95.6070255785827</v>
      </c>
      <c r="F30" s="102" t="s">
        <v>1215</v>
      </c>
      <c r="G30" s="65"/>
      <c r="H30" s="69"/>
      <c r="I30" s="70"/>
      <c r="J30" s="70"/>
      <c r="K30" s="69" t="s">
        <v>269</v>
      </c>
      <c r="L30" s="73"/>
      <c r="M30" s="74">
        <v>151.11837768554688</v>
      </c>
      <c r="N30" s="74">
        <v>7992.873046875</v>
      </c>
      <c r="O30" s="75"/>
      <c r="P30" s="76"/>
      <c r="Q30" s="76"/>
      <c r="R30" s="88"/>
      <c r="S30" s="48">
        <v>0</v>
      </c>
      <c r="T30" s="48">
        <v>2</v>
      </c>
      <c r="U30" s="49">
        <v>212</v>
      </c>
      <c r="V30" s="49">
        <v>0.002817</v>
      </c>
      <c r="W30" s="49">
        <v>0.010875</v>
      </c>
      <c r="X30" s="49">
        <v>0.89143</v>
      </c>
      <c r="Y30" s="49">
        <v>0</v>
      </c>
      <c r="Z30" s="49">
        <v>0</v>
      </c>
      <c r="AA30" s="71">
        <v>30</v>
      </c>
      <c r="AB30" s="71"/>
      <c r="AC30" s="72"/>
      <c r="AD30" s="78" t="s">
        <v>269</v>
      </c>
      <c r="AE30" s="78">
        <v>5000</v>
      </c>
      <c r="AF30" s="78">
        <v>3218</v>
      </c>
      <c r="AG30" s="78">
        <v>29457</v>
      </c>
      <c r="AH30" s="78">
        <v>21730</v>
      </c>
      <c r="AI30" s="78"/>
      <c r="AJ30" s="78" t="s">
        <v>3583</v>
      </c>
      <c r="AK30" s="78" t="s">
        <v>3878</v>
      </c>
      <c r="AL30" s="78"/>
      <c r="AM30" s="78"/>
      <c r="AN30" s="80">
        <v>42428.55935185185</v>
      </c>
      <c r="AO30" s="83" t="s">
        <v>4233</v>
      </c>
      <c r="AP30" s="78" t="b">
        <v>0</v>
      </c>
      <c r="AQ30" s="78" t="b">
        <v>0</v>
      </c>
      <c r="AR30" s="78" t="b">
        <v>1</v>
      </c>
      <c r="AS30" s="78"/>
      <c r="AT30" s="78">
        <v>10</v>
      </c>
      <c r="AU30" s="83" t="s">
        <v>4485</v>
      </c>
      <c r="AV30" s="78" t="b">
        <v>0</v>
      </c>
      <c r="AW30" s="78" t="s">
        <v>4591</v>
      </c>
      <c r="AX30" s="83" t="s">
        <v>4660</v>
      </c>
      <c r="AY30" s="78" t="s">
        <v>66</v>
      </c>
      <c r="AZ30" s="48"/>
      <c r="BA30" s="48"/>
      <c r="BB30" s="48"/>
      <c r="BC30" s="48"/>
      <c r="BD30" s="48" t="s">
        <v>1048</v>
      </c>
      <c r="BE30" s="48" t="s">
        <v>1048</v>
      </c>
      <c r="BF30" s="106" t="s">
        <v>5053</v>
      </c>
      <c r="BG30" s="106" t="s">
        <v>5053</v>
      </c>
      <c r="BH30" s="106" t="s">
        <v>5375</v>
      </c>
      <c r="BI30" s="106" t="s">
        <v>5375</v>
      </c>
      <c r="BJ30" s="86" t="str">
        <f>REPLACE(INDEX(GroupVertices[Group],MATCH(Vertices[[#This Row],[Vertex]],GroupVertices[Vertex],0)),1,1,"")</f>
        <v>1</v>
      </c>
      <c r="BK30" s="2"/>
      <c r="BL30" s="3"/>
      <c r="BM30" s="3"/>
      <c r="BN30" s="3"/>
      <c r="BO30" s="3"/>
    </row>
    <row r="31" spans="1:67" ht="15">
      <c r="A31" s="64" t="s">
        <v>379</v>
      </c>
      <c r="B31" s="65"/>
      <c r="C31" s="65"/>
      <c r="D31" s="66">
        <v>4.800529056946392</v>
      </c>
      <c r="E31" s="68">
        <v>95.6070255785827</v>
      </c>
      <c r="F31" s="102" t="s">
        <v>1310</v>
      </c>
      <c r="G31" s="65"/>
      <c r="H31" s="69"/>
      <c r="I31" s="70"/>
      <c r="J31" s="70"/>
      <c r="K31" s="69" t="s">
        <v>3374</v>
      </c>
      <c r="L31" s="73"/>
      <c r="M31" s="74">
        <v>725.3129272460938</v>
      </c>
      <c r="N31" s="74">
        <v>4880.14892578125</v>
      </c>
      <c r="O31" s="75"/>
      <c r="P31" s="76"/>
      <c r="Q31" s="76"/>
      <c r="R31" s="88"/>
      <c r="S31" s="48">
        <v>0</v>
      </c>
      <c r="T31" s="48">
        <v>2</v>
      </c>
      <c r="U31" s="49">
        <v>212</v>
      </c>
      <c r="V31" s="49">
        <v>0.002817</v>
      </c>
      <c r="W31" s="49">
        <v>0.010875</v>
      </c>
      <c r="X31" s="49">
        <v>0.89143</v>
      </c>
      <c r="Y31" s="49">
        <v>0</v>
      </c>
      <c r="Z31" s="49">
        <v>0</v>
      </c>
      <c r="AA31" s="71">
        <v>31</v>
      </c>
      <c r="AB31" s="71"/>
      <c r="AC31" s="72"/>
      <c r="AD31" s="78" t="s">
        <v>3374</v>
      </c>
      <c r="AE31" s="78">
        <v>2479</v>
      </c>
      <c r="AF31" s="78">
        <v>843</v>
      </c>
      <c r="AG31" s="78">
        <v>13770</v>
      </c>
      <c r="AH31" s="78">
        <v>2942</v>
      </c>
      <c r="AI31" s="78"/>
      <c r="AJ31" s="78" t="s">
        <v>3702</v>
      </c>
      <c r="AK31" s="78" t="s">
        <v>3954</v>
      </c>
      <c r="AL31" s="83" t="s">
        <v>4115</v>
      </c>
      <c r="AM31" s="78"/>
      <c r="AN31" s="80">
        <v>39879.1887037037</v>
      </c>
      <c r="AO31" s="83" t="s">
        <v>4351</v>
      </c>
      <c r="AP31" s="78" t="b">
        <v>0</v>
      </c>
      <c r="AQ31" s="78" t="b">
        <v>0</v>
      </c>
      <c r="AR31" s="78" t="b">
        <v>1</v>
      </c>
      <c r="AS31" s="78"/>
      <c r="AT31" s="78">
        <v>11</v>
      </c>
      <c r="AU31" s="83" t="s">
        <v>4492</v>
      </c>
      <c r="AV31" s="78" t="b">
        <v>0</v>
      </c>
      <c r="AW31" s="78" t="s">
        <v>4591</v>
      </c>
      <c r="AX31" s="83" t="s">
        <v>4789</v>
      </c>
      <c r="AY31" s="78" t="s">
        <v>66</v>
      </c>
      <c r="AZ31" s="48"/>
      <c r="BA31" s="48"/>
      <c r="BB31" s="48"/>
      <c r="BC31" s="48"/>
      <c r="BD31" s="48" t="s">
        <v>1048</v>
      </c>
      <c r="BE31" s="48" t="s">
        <v>1048</v>
      </c>
      <c r="BF31" s="106" t="s">
        <v>5154</v>
      </c>
      <c r="BG31" s="106" t="s">
        <v>5298</v>
      </c>
      <c r="BH31" s="106" t="s">
        <v>5473</v>
      </c>
      <c r="BI31" s="106" t="s">
        <v>5592</v>
      </c>
      <c r="BJ31" s="86" t="str">
        <f>REPLACE(INDEX(GroupVertices[Group],MATCH(Vertices[[#This Row],[Vertex]],GroupVertices[Vertex],0)),1,1,"")</f>
        <v>1</v>
      </c>
      <c r="BK31" s="2"/>
      <c r="BL31" s="3"/>
      <c r="BM31" s="3"/>
      <c r="BN31" s="3"/>
      <c r="BO31" s="3"/>
    </row>
    <row r="32" spans="1:67" ht="15">
      <c r="A32" s="64" t="s">
        <v>330</v>
      </c>
      <c r="B32" s="65"/>
      <c r="C32" s="65"/>
      <c r="D32" s="66">
        <v>4.800529056946392</v>
      </c>
      <c r="E32" s="68">
        <v>81.63993510351122</v>
      </c>
      <c r="F32" s="102" t="s">
        <v>1265</v>
      </c>
      <c r="G32" s="65"/>
      <c r="H32" s="69"/>
      <c r="I32" s="70"/>
      <c r="J32" s="70"/>
      <c r="K32" s="69" t="s">
        <v>3323</v>
      </c>
      <c r="L32" s="73"/>
      <c r="M32" s="74">
        <v>801.056884765625</v>
      </c>
      <c r="N32" s="74">
        <v>8229.0888671875</v>
      </c>
      <c r="O32" s="75"/>
      <c r="P32" s="76"/>
      <c r="Q32" s="76"/>
      <c r="R32" s="88"/>
      <c r="S32" s="48">
        <v>1</v>
      </c>
      <c r="T32" s="48">
        <v>1</v>
      </c>
      <c r="U32" s="49">
        <v>212</v>
      </c>
      <c r="V32" s="49">
        <v>0.002188</v>
      </c>
      <c r="W32" s="49">
        <v>0.002166</v>
      </c>
      <c r="X32" s="49">
        <v>0.960652</v>
      </c>
      <c r="Y32" s="49">
        <v>0</v>
      </c>
      <c r="Z32" s="49">
        <v>0</v>
      </c>
      <c r="AA32" s="71">
        <v>32</v>
      </c>
      <c r="AB32" s="71"/>
      <c r="AC32" s="72"/>
      <c r="AD32" s="78" t="s">
        <v>3323</v>
      </c>
      <c r="AE32" s="78">
        <v>954</v>
      </c>
      <c r="AF32" s="78">
        <v>1399</v>
      </c>
      <c r="AG32" s="78">
        <v>13935</v>
      </c>
      <c r="AH32" s="78">
        <v>9100</v>
      </c>
      <c r="AI32" s="78"/>
      <c r="AJ32" s="78" t="s">
        <v>3653</v>
      </c>
      <c r="AK32" s="78" t="s">
        <v>3924</v>
      </c>
      <c r="AL32" s="83" t="s">
        <v>4099</v>
      </c>
      <c r="AM32" s="78"/>
      <c r="AN32" s="80">
        <v>40041.83599537037</v>
      </c>
      <c r="AO32" s="83" t="s">
        <v>4304</v>
      </c>
      <c r="AP32" s="78" t="b">
        <v>0</v>
      </c>
      <c r="AQ32" s="78" t="b">
        <v>0</v>
      </c>
      <c r="AR32" s="78" t="b">
        <v>1</v>
      </c>
      <c r="AS32" s="78"/>
      <c r="AT32" s="78">
        <v>29</v>
      </c>
      <c r="AU32" s="83" t="s">
        <v>4487</v>
      </c>
      <c r="AV32" s="78" t="b">
        <v>0</v>
      </c>
      <c r="AW32" s="78" t="s">
        <v>4591</v>
      </c>
      <c r="AX32" s="83" t="s">
        <v>4738</v>
      </c>
      <c r="AY32" s="78" t="s">
        <v>66</v>
      </c>
      <c r="AZ32" s="48"/>
      <c r="BA32" s="48"/>
      <c r="BB32" s="48"/>
      <c r="BC32" s="48"/>
      <c r="BD32" s="48" t="s">
        <v>1052</v>
      </c>
      <c r="BE32" s="48" t="s">
        <v>1052</v>
      </c>
      <c r="BF32" s="106" t="s">
        <v>5111</v>
      </c>
      <c r="BG32" s="106" t="s">
        <v>5111</v>
      </c>
      <c r="BH32" s="106" t="s">
        <v>5432</v>
      </c>
      <c r="BI32" s="106" t="s">
        <v>5432</v>
      </c>
      <c r="BJ32" s="86" t="str">
        <f>REPLACE(INDEX(GroupVertices[Group],MATCH(Vertices[[#This Row],[Vertex]],GroupVertices[Vertex],0)),1,1,"")</f>
        <v>1</v>
      </c>
      <c r="BK32" s="2"/>
      <c r="BL32" s="3"/>
      <c r="BM32" s="3"/>
      <c r="BN32" s="3"/>
      <c r="BO32" s="3"/>
    </row>
    <row r="33" spans="1:67" ht="15">
      <c r="A33" s="64" t="s">
        <v>421</v>
      </c>
      <c r="B33" s="65"/>
      <c r="C33" s="65"/>
      <c r="D33" s="66">
        <v>4.800529056946392</v>
      </c>
      <c r="E33" s="68">
        <v>64.29443808244751</v>
      </c>
      <c r="F33" s="102" t="s">
        <v>1343</v>
      </c>
      <c r="G33" s="65"/>
      <c r="H33" s="69"/>
      <c r="I33" s="70"/>
      <c r="J33" s="70"/>
      <c r="K33" s="69" t="s">
        <v>3424</v>
      </c>
      <c r="L33" s="73"/>
      <c r="M33" s="74">
        <v>1684.5736083984375</v>
      </c>
      <c r="N33" s="74">
        <v>1044.4393310546875</v>
      </c>
      <c r="O33" s="75"/>
      <c r="P33" s="76"/>
      <c r="Q33" s="76"/>
      <c r="R33" s="88"/>
      <c r="S33" s="48">
        <v>1</v>
      </c>
      <c r="T33" s="48">
        <v>3</v>
      </c>
      <c r="U33" s="49">
        <v>212</v>
      </c>
      <c r="V33" s="49">
        <v>0.001783</v>
      </c>
      <c r="W33" s="49">
        <v>0.000292</v>
      </c>
      <c r="X33" s="49">
        <v>1.095949</v>
      </c>
      <c r="Y33" s="49">
        <v>0</v>
      </c>
      <c r="Z33" s="49">
        <v>0</v>
      </c>
      <c r="AA33" s="71">
        <v>33</v>
      </c>
      <c r="AB33" s="71"/>
      <c r="AC33" s="72"/>
      <c r="AD33" s="78" t="s">
        <v>3424</v>
      </c>
      <c r="AE33" s="78">
        <v>1087</v>
      </c>
      <c r="AF33" s="78">
        <v>1311</v>
      </c>
      <c r="AG33" s="78">
        <v>76272</v>
      </c>
      <c r="AH33" s="78">
        <v>55750</v>
      </c>
      <c r="AI33" s="78"/>
      <c r="AJ33" s="78" t="s">
        <v>3748</v>
      </c>
      <c r="AK33" s="78" t="s">
        <v>3984</v>
      </c>
      <c r="AL33" s="83" t="s">
        <v>4131</v>
      </c>
      <c r="AM33" s="78"/>
      <c r="AN33" s="80">
        <v>41677.08174768519</v>
      </c>
      <c r="AO33" s="83" t="s">
        <v>4398</v>
      </c>
      <c r="AP33" s="78" t="b">
        <v>1</v>
      </c>
      <c r="AQ33" s="78" t="b">
        <v>0</v>
      </c>
      <c r="AR33" s="78" t="b">
        <v>1</v>
      </c>
      <c r="AS33" s="78"/>
      <c r="AT33" s="78">
        <v>10</v>
      </c>
      <c r="AU33" s="83" t="s">
        <v>4485</v>
      </c>
      <c r="AV33" s="78" t="b">
        <v>0</v>
      </c>
      <c r="AW33" s="78" t="s">
        <v>4591</v>
      </c>
      <c r="AX33" s="83" t="s">
        <v>4839</v>
      </c>
      <c r="AY33" s="78" t="s">
        <v>66</v>
      </c>
      <c r="AZ33" s="48"/>
      <c r="BA33" s="48"/>
      <c r="BB33" s="48"/>
      <c r="BC33" s="48"/>
      <c r="BD33" s="48" t="s">
        <v>1048</v>
      </c>
      <c r="BE33" s="48" t="s">
        <v>1048</v>
      </c>
      <c r="BF33" s="106" t="s">
        <v>5188</v>
      </c>
      <c r="BG33" s="106" t="s">
        <v>5305</v>
      </c>
      <c r="BH33" s="106" t="s">
        <v>5506</v>
      </c>
      <c r="BI33" s="106" t="s">
        <v>5506</v>
      </c>
      <c r="BJ33" s="86" t="str">
        <f>REPLACE(INDEX(GroupVertices[Group],MATCH(Vertices[[#This Row],[Vertex]],GroupVertices[Vertex],0)),1,1,"")</f>
        <v>5</v>
      </c>
      <c r="BK33" s="2"/>
      <c r="BL33" s="3"/>
      <c r="BM33" s="3"/>
      <c r="BN33" s="3"/>
      <c r="BO33" s="3"/>
    </row>
    <row r="34" spans="1:67" ht="15">
      <c r="A34" s="64" t="s">
        <v>329</v>
      </c>
      <c r="B34" s="65"/>
      <c r="C34" s="65"/>
      <c r="D34" s="66">
        <v>4.29689469580935</v>
      </c>
      <c r="E34" s="68">
        <v>96.15147770725972</v>
      </c>
      <c r="F34" s="102" t="s">
        <v>4545</v>
      </c>
      <c r="G34" s="65"/>
      <c r="H34" s="69"/>
      <c r="I34" s="70"/>
      <c r="J34" s="70"/>
      <c r="K34" s="69" t="s">
        <v>3322</v>
      </c>
      <c r="L34" s="73"/>
      <c r="M34" s="74">
        <v>3122.857666015625</v>
      </c>
      <c r="N34" s="74">
        <v>4482.3115234375</v>
      </c>
      <c r="O34" s="75"/>
      <c r="P34" s="76"/>
      <c r="Q34" s="76"/>
      <c r="R34" s="88"/>
      <c r="S34" s="48">
        <v>0</v>
      </c>
      <c r="T34" s="48">
        <v>2</v>
      </c>
      <c r="U34" s="49">
        <v>95.096703</v>
      </c>
      <c r="V34" s="49">
        <v>0.002577</v>
      </c>
      <c r="W34" s="49">
        <v>0.011581</v>
      </c>
      <c r="X34" s="49">
        <v>0.71019</v>
      </c>
      <c r="Y34" s="49">
        <v>0</v>
      </c>
      <c r="Z34" s="49">
        <v>0</v>
      </c>
      <c r="AA34" s="71">
        <v>34</v>
      </c>
      <c r="AB34" s="71"/>
      <c r="AC34" s="72"/>
      <c r="AD34" s="78" t="s">
        <v>3322</v>
      </c>
      <c r="AE34" s="78">
        <v>5001</v>
      </c>
      <c r="AF34" s="78">
        <v>1297</v>
      </c>
      <c r="AG34" s="78">
        <v>27183</v>
      </c>
      <c r="AH34" s="78">
        <v>45711</v>
      </c>
      <c r="AI34" s="78"/>
      <c r="AJ34" s="78"/>
      <c r="AK34" s="78"/>
      <c r="AL34" s="78"/>
      <c r="AM34" s="78"/>
      <c r="AN34" s="80">
        <v>40014.15435185185</v>
      </c>
      <c r="AO34" s="83" t="s">
        <v>4303</v>
      </c>
      <c r="AP34" s="78" t="b">
        <v>1</v>
      </c>
      <c r="AQ34" s="78" t="b">
        <v>0</v>
      </c>
      <c r="AR34" s="78" t="b">
        <v>0</v>
      </c>
      <c r="AS34" s="78"/>
      <c r="AT34" s="78">
        <v>35</v>
      </c>
      <c r="AU34" s="83" t="s">
        <v>4485</v>
      </c>
      <c r="AV34" s="78" t="b">
        <v>0</v>
      </c>
      <c r="AW34" s="78" t="s">
        <v>4591</v>
      </c>
      <c r="AX34" s="83" t="s">
        <v>4737</v>
      </c>
      <c r="AY34" s="78" t="s">
        <v>66</v>
      </c>
      <c r="AZ34" s="48" t="s">
        <v>1018</v>
      </c>
      <c r="BA34" s="48" t="s">
        <v>1018</v>
      </c>
      <c r="BB34" s="48" t="s">
        <v>1042</v>
      </c>
      <c r="BC34" s="48" t="s">
        <v>1042</v>
      </c>
      <c r="BD34" s="48" t="s">
        <v>1079</v>
      </c>
      <c r="BE34" s="48" t="s">
        <v>1079</v>
      </c>
      <c r="BF34" s="106" t="s">
        <v>5110</v>
      </c>
      <c r="BG34" s="106" t="s">
        <v>5110</v>
      </c>
      <c r="BH34" s="106" t="s">
        <v>5431</v>
      </c>
      <c r="BI34" s="106" t="s">
        <v>5431</v>
      </c>
      <c r="BJ34" s="86" t="str">
        <f>REPLACE(INDEX(GroupVertices[Group],MATCH(Vertices[[#This Row],[Vertex]],GroupVertices[Vertex],0)),1,1,"")</f>
        <v>7</v>
      </c>
      <c r="BK34" s="2"/>
      <c r="BL34" s="3"/>
      <c r="BM34" s="3"/>
      <c r="BN34" s="3"/>
      <c r="BO34" s="3"/>
    </row>
    <row r="35" spans="1:67" ht="15">
      <c r="A35" s="64" t="s">
        <v>458</v>
      </c>
      <c r="B35" s="65"/>
      <c r="C35" s="65"/>
      <c r="D35" s="66">
        <v>4.057854738814229</v>
      </c>
      <c r="E35" s="68">
        <v>97.76308712010642</v>
      </c>
      <c r="F35" s="102" t="s">
        <v>1376</v>
      </c>
      <c r="G35" s="65"/>
      <c r="H35" s="69"/>
      <c r="I35" s="70"/>
      <c r="J35" s="70"/>
      <c r="K35" s="69" t="s">
        <v>3460</v>
      </c>
      <c r="L35" s="73"/>
      <c r="M35" s="74">
        <v>2123.02587890625</v>
      </c>
      <c r="N35" s="74">
        <v>6600.89599609375</v>
      </c>
      <c r="O35" s="75"/>
      <c r="P35" s="76"/>
      <c r="Q35" s="76"/>
      <c r="R35" s="88"/>
      <c r="S35" s="48">
        <v>2</v>
      </c>
      <c r="T35" s="48">
        <v>2</v>
      </c>
      <c r="U35" s="49">
        <v>65</v>
      </c>
      <c r="V35" s="49">
        <v>0.002865</v>
      </c>
      <c r="W35" s="49">
        <v>0.013951</v>
      </c>
      <c r="X35" s="49">
        <v>0.941056</v>
      </c>
      <c r="Y35" s="49">
        <v>0</v>
      </c>
      <c r="Z35" s="49">
        <v>0</v>
      </c>
      <c r="AA35" s="71">
        <v>35</v>
      </c>
      <c r="AB35" s="71"/>
      <c r="AC35" s="72"/>
      <c r="AD35" s="78" t="s">
        <v>3460</v>
      </c>
      <c r="AE35" s="78">
        <v>1638</v>
      </c>
      <c r="AF35" s="78">
        <v>564</v>
      </c>
      <c r="AG35" s="78">
        <v>12308</v>
      </c>
      <c r="AH35" s="78">
        <v>11244</v>
      </c>
      <c r="AI35" s="78"/>
      <c r="AJ35" s="78" t="s">
        <v>3780</v>
      </c>
      <c r="AK35" s="78"/>
      <c r="AL35" s="78"/>
      <c r="AM35" s="78"/>
      <c r="AN35" s="80">
        <v>39921.99292824074</v>
      </c>
      <c r="AO35" s="83" t="s">
        <v>4430</v>
      </c>
      <c r="AP35" s="78" t="b">
        <v>0</v>
      </c>
      <c r="AQ35" s="78" t="b">
        <v>0</v>
      </c>
      <c r="AR35" s="78" t="b">
        <v>0</v>
      </c>
      <c r="AS35" s="78"/>
      <c r="AT35" s="78">
        <v>26</v>
      </c>
      <c r="AU35" s="83" t="s">
        <v>4498</v>
      </c>
      <c r="AV35" s="78" t="b">
        <v>0</v>
      </c>
      <c r="AW35" s="78" t="s">
        <v>4591</v>
      </c>
      <c r="AX35" s="83" t="s">
        <v>4876</v>
      </c>
      <c r="AY35" s="78" t="s">
        <v>66</v>
      </c>
      <c r="AZ35" s="48"/>
      <c r="BA35" s="48"/>
      <c r="BB35" s="48"/>
      <c r="BC35" s="48"/>
      <c r="BD35" s="48" t="s">
        <v>1048</v>
      </c>
      <c r="BE35" s="48" t="s">
        <v>1048</v>
      </c>
      <c r="BF35" s="106" t="s">
        <v>5218</v>
      </c>
      <c r="BG35" s="106" t="s">
        <v>5312</v>
      </c>
      <c r="BH35" s="106" t="s">
        <v>5535</v>
      </c>
      <c r="BI35" s="106" t="s">
        <v>5595</v>
      </c>
      <c r="BJ35" s="86" t="str">
        <f>REPLACE(INDEX(GroupVertices[Group],MATCH(Vertices[[#This Row],[Vertex]],GroupVertices[Vertex],0)),1,1,"")</f>
        <v>3</v>
      </c>
      <c r="BK35" s="2"/>
      <c r="BL35" s="3"/>
      <c r="BM35" s="3"/>
      <c r="BN35" s="3"/>
      <c r="BO35" s="3"/>
    </row>
    <row r="36" spans="1:67" ht="15">
      <c r="A36" s="64" t="s">
        <v>449</v>
      </c>
      <c r="B36" s="65"/>
      <c r="C36" s="65"/>
      <c r="D36" s="66">
        <v>3.9862098405462407</v>
      </c>
      <c r="E36" s="68">
        <v>90.9363857234282</v>
      </c>
      <c r="F36" s="102" t="s">
        <v>1368</v>
      </c>
      <c r="G36" s="65"/>
      <c r="H36" s="69"/>
      <c r="I36" s="70"/>
      <c r="J36" s="70"/>
      <c r="K36" s="69" t="s">
        <v>3451</v>
      </c>
      <c r="L36" s="73"/>
      <c r="M36" s="74">
        <v>3412.756103515625</v>
      </c>
      <c r="N36" s="74">
        <v>3149.972412109375</v>
      </c>
      <c r="O36" s="75"/>
      <c r="P36" s="76"/>
      <c r="Q36" s="76"/>
      <c r="R36" s="88"/>
      <c r="S36" s="48">
        <v>0</v>
      </c>
      <c r="T36" s="48">
        <v>2</v>
      </c>
      <c r="U36" s="49">
        <v>57.994139</v>
      </c>
      <c r="V36" s="49">
        <v>0.002445</v>
      </c>
      <c r="W36" s="49">
        <v>0.00634</v>
      </c>
      <c r="X36" s="49">
        <v>0.693966</v>
      </c>
      <c r="Y36" s="49">
        <v>0</v>
      </c>
      <c r="Z36" s="49">
        <v>0</v>
      </c>
      <c r="AA36" s="71">
        <v>36</v>
      </c>
      <c r="AB36" s="71"/>
      <c r="AC36" s="72"/>
      <c r="AD36" s="78" t="s">
        <v>3451</v>
      </c>
      <c r="AE36" s="78">
        <v>363</v>
      </c>
      <c r="AF36" s="78">
        <v>2111</v>
      </c>
      <c r="AG36" s="78">
        <v>9078</v>
      </c>
      <c r="AH36" s="78">
        <v>25520</v>
      </c>
      <c r="AI36" s="78"/>
      <c r="AJ36" s="78" t="s">
        <v>3771</v>
      </c>
      <c r="AK36" s="78"/>
      <c r="AL36" s="78"/>
      <c r="AM36" s="78"/>
      <c r="AN36" s="80">
        <v>42382.88638888889</v>
      </c>
      <c r="AO36" s="83" t="s">
        <v>4421</v>
      </c>
      <c r="AP36" s="78" t="b">
        <v>0</v>
      </c>
      <c r="AQ36" s="78" t="b">
        <v>0</v>
      </c>
      <c r="AR36" s="78" t="b">
        <v>0</v>
      </c>
      <c r="AS36" s="78"/>
      <c r="AT36" s="78">
        <v>13</v>
      </c>
      <c r="AU36" s="83" t="s">
        <v>4485</v>
      </c>
      <c r="AV36" s="78" t="b">
        <v>0</v>
      </c>
      <c r="AW36" s="78" t="s">
        <v>4591</v>
      </c>
      <c r="AX36" s="83" t="s">
        <v>4866</v>
      </c>
      <c r="AY36" s="78" t="s">
        <v>66</v>
      </c>
      <c r="AZ36" s="48"/>
      <c r="BA36" s="48"/>
      <c r="BB36" s="48"/>
      <c r="BC36" s="48"/>
      <c r="BD36" s="48" t="s">
        <v>1048</v>
      </c>
      <c r="BE36" s="48" t="s">
        <v>1048</v>
      </c>
      <c r="BF36" s="106" t="s">
        <v>5210</v>
      </c>
      <c r="BG36" s="106" t="s">
        <v>5210</v>
      </c>
      <c r="BH36" s="106" t="s">
        <v>5528</v>
      </c>
      <c r="BI36" s="106" t="s">
        <v>5528</v>
      </c>
      <c r="BJ36" s="86" t="str">
        <f>REPLACE(INDEX(GroupVertices[Group],MATCH(Vertices[[#This Row],[Vertex]],GroupVertices[Vertex],0)),1,1,"")</f>
        <v>7</v>
      </c>
      <c r="BK36" s="2"/>
      <c r="BL36" s="3"/>
      <c r="BM36" s="3"/>
      <c r="BN36" s="3"/>
      <c r="BO36" s="3"/>
    </row>
    <row r="37" spans="1:67" ht="15">
      <c r="A37" s="64" t="s">
        <v>483</v>
      </c>
      <c r="B37" s="65"/>
      <c r="C37" s="65"/>
      <c r="D37" s="66">
        <v>3.6418456787463946</v>
      </c>
      <c r="E37" s="68">
        <v>96.83805345694321</v>
      </c>
      <c r="F37" s="102" t="s">
        <v>1397</v>
      </c>
      <c r="G37" s="65"/>
      <c r="H37" s="69"/>
      <c r="I37" s="70"/>
      <c r="J37" s="70"/>
      <c r="K37" s="69" t="s">
        <v>3262</v>
      </c>
      <c r="L37" s="73"/>
      <c r="M37" s="74">
        <v>1917.4541015625</v>
      </c>
      <c r="N37" s="74">
        <v>9680.7294921875</v>
      </c>
      <c r="O37" s="75"/>
      <c r="P37" s="76"/>
      <c r="Q37" s="76"/>
      <c r="R37" s="88"/>
      <c r="S37" s="48">
        <v>3</v>
      </c>
      <c r="T37" s="48">
        <v>1</v>
      </c>
      <c r="U37" s="49">
        <v>33.521212</v>
      </c>
      <c r="V37" s="49">
        <v>0.00274</v>
      </c>
      <c r="W37" s="49">
        <v>0.012537</v>
      </c>
      <c r="X37" s="49">
        <v>0.916115</v>
      </c>
      <c r="Y37" s="49">
        <v>0</v>
      </c>
      <c r="Z37" s="49">
        <v>0</v>
      </c>
      <c r="AA37" s="71">
        <v>37</v>
      </c>
      <c r="AB37" s="71"/>
      <c r="AC37" s="72"/>
      <c r="AD37" s="78" t="s">
        <v>3262</v>
      </c>
      <c r="AE37" s="78">
        <v>718</v>
      </c>
      <c r="AF37" s="78">
        <v>293</v>
      </c>
      <c r="AG37" s="78">
        <v>5352</v>
      </c>
      <c r="AH37" s="78">
        <v>14299</v>
      </c>
      <c r="AI37" s="78"/>
      <c r="AJ37" s="78" t="s">
        <v>3599</v>
      </c>
      <c r="AK37" s="78"/>
      <c r="AL37" s="78"/>
      <c r="AM37" s="78"/>
      <c r="AN37" s="80">
        <v>40672.39270833333</v>
      </c>
      <c r="AO37" s="83" t="s">
        <v>4248</v>
      </c>
      <c r="AP37" s="78" t="b">
        <v>1</v>
      </c>
      <c r="AQ37" s="78" t="b">
        <v>0</v>
      </c>
      <c r="AR37" s="78" t="b">
        <v>0</v>
      </c>
      <c r="AS37" s="78"/>
      <c r="AT37" s="78">
        <v>2</v>
      </c>
      <c r="AU37" s="83" t="s">
        <v>4485</v>
      </c>
      <c r="AV37" s="78" t="b">
        <v>0</v>
      </c>
      <c r="AW37" s="78" t="s">
        <v>4591</v>
      </c>
      <c r="AX37" s="83" t="s">
        <v>4677</v>
      </c>
      <c r="AY37" s="78" t="s">
        <v>66</v>
      </c>
      <c r="AZ37" s="48"/>
      <c r="BA37" s="48"/>
      <c r="BB37" s="48"/>
      <c r="BC37" s="48"/>
      <c r="BD37" s="48" t="s">
        <v>1048</v>
      </c>
      <c r="BE37" s="48" t="s">
        <v>1048</v>
      </c>
      <c r="BF37" s="106" t="s">
        <v>5068</v>
      </c>
      <c r="BG37" s="106" t="s">
        <v>5068</v>
      </c>
      <c r="BH37" s="106" t="s">
        <v>5390</v>
      </c>
      <c r="BI37" s="106" t="s">
        <v>5390</v>
      </c>
      <c r="BJ37" s="86" t="str">
        <f>REPLACE(INDEX(GroupVertices[Group],MATCH(Vertices[[#This Row],[Vertex]],GroupVertices[Vertex],0)),1,1,"")</f>
        <v>3</v>
      </c>
      <c r="BK37" s="2"/>
      <c r="BL37" s="3"/>
      <c r="BM37" s="3"/>
      <c r="BN37" s="3"/>
      <c r="BO37" s="3"/>
    </row>
    <row r="38" spans="1:67" ht="15">
      <c r="A38" s="64" t="s">
        <v>529</v>
      </c>
      <c r="B38" s="65"/>
      <c r="C38" s="65"/>
      <c r="D38" s="66">
        <v>3.4575887869430706</v>
      </c>
      <c r="E38" s="68">
        <v>10</v>
      </c>
      <c r="F38" s="102" t="s">
        <v>4518</v>
      </c>
      <c r="G38" s="65"/>
      <c r="H38" s="69"/>
      <c r="I38" s="70"/>
      <c r="J38" s="70"/>
      <c r="K38" s="69" t="s">
        <v>3234</v>
      </c>
      <c r="L38" s="73"/>
      <c r="M38" s="74">
        <v>2757.90966796875</v>
      </c>
      <c r="N38" s="74">
        <v>9194.7138671875</v>
      </c>
      <c r="O38" s="75"/>
      <c r="P38" s="76"/>
      <c r="Q38" s="76"/>
      <c r="R38" s="88"/>
      <c r="S38" s="48">
        <v>3</v>
      </c>
      <c r="T38" s="48">
        <v>0</v>
      </c>
      <c r="U38" s="49">
        <v>25</v>
      </c>
      <c r="V38" s="49">
        <v>0.076923</v>
      </c>
      <c r="W38" s="49">
        <v>0</v>
      </c>
      <c r="X38" s="49">
        <v>1.385072</v>
      </c>
      <c r="Y38" s="49">
        <v>0</v>
      </c>
      <c r="Z38" s="49">
        <v>0</v>
      </c>
      <c r="AA38" s="71">
        <v>38</v>
      </c>
      <c r="AB38" s="71"/>
      <c r="AC38" s="72"/>
      <c r="AD38" s="78" t="s">
        <v>3234</v>
      </c>
      <c r="AE38" s="78">
        <v>6228</v>
      </c>
      <c r="AF38" s="78">
        <v>1731374</v>
      </c>
      <c r="AG38" s="78">
        <v>16327</v>
      </c>
      <c r="AH38" s="78">
        <v>4852</v>
      </c>
      <c r="AI38" s="78"/>
      <c r="AJ38" s="78" t="s">
        <v>3571</v>
      </c>
      <c r="AK38" s="78" t="s">
        <v>3870</v>
      </c>
      <c r="AL38" s="83" t="s">
        <v>4065</v>
      </c>
      <c r="AM38" s="78"/>
      <c r="AN38" s="80">
        <v>40047.566203703704</v>
      </c>
      <c r="AO38" s="83" t="s">
        <v>4221</v>
      </c>
      <c r="AP38" s="78" t="b">
        <v>0</v>
      </c>
      <c r="AQ38" s="78" t="b">
        <v>0</v>
      </c>
      <c r="AR38" s="78" t="b">
        <v>1</v>
      </c>
      <c r="AS38" s="78"/>
      <c r="AT38" s="78">
        <v>725</v>
      </c>
      <c r="AU38" s="83" t="s">
        <v>4488</v>
      </c>
      <c r="AV38" s="78" t="b">
        <v>1</v>
      </c>
      <c r="AW38" s="78" t="s">
        <v>4591</v>
      </c>
      <c r="AX38" s="83" t="s">
        <v>4648</v>
      </c>
      <c r="AY38" s="78" t="s">
        <v>65</v>
      </c>
      <c r="AZ38" s="48"/>
      <c r="BA38" s="48"/>
      <c r="BB38" s="48"/>
      <c r="BC38" s="48"/>
      <c r="BD38" s="48"/>
      <c r="BE38" s="48"/>
      <c r="BF38" s="48"/>
      <c r="BG38" s="48"/>
      <c r="BH38" s="48"/>
      <c r="BI38" s="48"/>
      <c r="BJ38" s="78" t="str">
        <f>REPLACE(INDEX(GroupVertices[Group],MATCH(Vertices[[#This Row],[Vertex]],GroupVertices[Vertex],0)),1,1,"")</f>
        <v>6</v>
      </c>
      <c r="BK38" s="2"/>
      <c r="BL38" s="3"/>
      <c r="BM38" s="3"/>
      <c r="BN38" s="3"/>
      <c r="BO38" s="3"/>
    </row>
    <row r="39" spans="1:67" ht="15">
      <c r="A39" s="64" t="s">
        <v>260</v>
      </c>
      <c r="B39" s="65"/>
      <c r="C39" s="65"/>
      <c r="D39" s="66">
        <v>3.317406817453748</v>
      </c>
      <c r="E39" s="68">
        <v>10</v>
      </c>
      <c r="F39" s="102" t="s">
        <v>1207</v>
      </c>
      <c r="G39" s="65"/>
      <c r="H39" s="69"/>
      <c r="I39" s="70"/>
      <c r="J39" s="70"/>
      <c r="K39" s="69" t="s">
        <v>3236</v>
      </c>
      <c r="L39" s="73"/>
      <c r="M39" s="74">
        <v>2764.422607421875</v>
      </c>
      <c r="N39" s="74">
        <v>8312.8046875</v>
      </c>
      <c r="O39" s="75"/>
      <c r="P39" s="76"/>
      <c r="Q39" s="76"/>
      <c r="R39" s="88"/>
      <c r="S39" s="48">
        <v>0</v>
      </c>
      <c r="T39" s="48">
        <v>2</v>
      </c>
      <c r="U39" s="49">
        <v>20</v>
      </c>
      <c r="V39" s="49">
        <v>0.066667</v>
      </c>
      <c r="W39" s="49">
        <v>0</v>
      </c>
      <c r="X39" s="49">
        <v>1.013738</v>
      </c>
      <c r="Y39" s="49">
        <v>0</v>
      </c>
      <c r="Z39" s="49">
        <v>0</v>
      </c>
      <c r="AA39" s="71">
        <v>39</v>
      </c>
      <c r="AB39" s="71"/>
      <c r="AC39" s="72"/>
      <c r="AD39" s="78" t="s">
        <v>3236</v>
      </c>
      <c r="AE39" s="78">
        <v>1605</v>
      </c>
      <c r="AF39" s="78">
        <v>922</v>
      </c>
      <c r="AG39" s="78">
        <v>13041</v>
      </c>
      <c r="AH39" s="78">
        <v>12049</v>
      </c>
      <c r="AI39" s="78"/>
      <c r="AJ39" s="78" t="s">
        <v>3573</v>
      </c>
      <c r="AK39" s="78" t="s">
        <v>3070</v>
      </c>
      <c r="AL39" s="78"/>
      <c r="AM39" s="78"/>
      <c r="AN39" s="80">
        <v>41651.0327662037</v>
      </c>
      <c r="AO39" s="83" t="s">
        <v>4223</v>
      </c>
      <c r="AP39" s="78" t="b">
        <v>1</v>
      </c>
      <c r="AQ39" s="78" t="b">
        <v>0</v>
      </c>
      <c r="AR39" s="78" t="b">
        <v>0</v>
      </c>
      <c r="AS39" s="78"/>
      <c r="AT39" s="78">
        <v>8</v>
      </c>
      <c r="AU39" s="83" t="s">
        <v>4485</v>
      </c>
      <c r="AV39" s="78" t="b">
        <v>0</v>
      </c>
      <c r="AW39" s="78" t="s">
        <v>4591</v>
      </c>
      <c r="AX39" s="83" t="s">
        <v>4650</v>
      </c>
      <c r="AY39" s="78" t="s">
        <v>66</v>
      </c>
      <c r="AZ39" s="48"/>
      <c r="BA39" s="48"/>
      <c r="BB39" s="48"/>
      <c r="BC39" s="48"/>
      <c r="BD39" s="48" t="s">
        <v>1059</v>
      </c>
      <c r="BE39" s="48" t="s">
        <v>1059</v>
      </c>
      <c r="BF39" s="106" t="s">
        <v>5044</v>
      </c>
      <c r="BG39" s="106" t="s">
        <v>5044</v>
      </c>
      <c r="BH39" s="106" t="s">
        <v>5366</v>
      </c>
      <c r="BI39" s="106" t="s">
        <v>5366</v>
      </c>
      <c r="BJ39" s="86" t="str">
        <f>REPLACE(INDEX(GroupVertices[Group],MATCH(Vertices[[#This Row],[Vertex]],GroupVertices[Vertex],0)),1,1,"")</f>
        <v>6</v>
      </c>
      <c r="BK39" s="2"/>
      <c r="BL39" s="3"/>
      <c r="BM39" s="3"/>
      <c r="BN39" s="3"/>
      <c r="BO39" s="3"/>
    </row>
    <row r="40" spans="1:67" ht="15">
      <c r="A40" s="64" t="s">
        <v>530</v>
      </c>
      <c r="B40" s="65"/>
      <c r="C40" s="65"/>
      <c r="D40" s="66">
        <v>3.046782830139137</v>
      </c>
      <c r="E40" s="68">
        <v>10</v>
      </c>
      <c r="F40" s="102" t="s">
        <v>4519</v>
      </c>
      <c r="G40" s="65"/>
      <c r="H40" s="69"/>
      <c r="I40" s="70"/>
      <c r="J40" s="70"/>
      <c r="K40" s="69" t="s">
        <v>3235</v>
      </c>
      <c r="L40" s="73"/>
      <c r="M40" s="74">
        <v>3081.635009765625</v>
      </c>
      <c r="N40" s="74">
        <v>9680.7294921875</v>
      </c>
      <c r="O40" s="75"/>
      <c r="P40" s="76"/>
      <c r="Q40" s="76"/>
      <c r="R40" s="88"/>
      <c r="S40" s="48">
        <v>3</v>
      </c>
      <c r="T40" s="48">
        <v>0</v>
      </c>
      <c r="U40" s="49">
        <v>13</v>
      </c>
      <c r="V40" s="49">
        <v>0.058824</v>
      </c>
      <c r="W40" s="49">
        <v>0</v>
      </c>
      <c r="X40" s="49">
        <v>1.424896</v>
      </c>
      <c r="Y40" s="49">
        <v>0</v>
      </c>
      <c r="Z40" s="49">
        <v>0</v>
      </c>
      <c r="AA40" s="71">
        <v>40</v>
      </c>
      <c r="AB40" s="71"/>
      <c r="AC40" s="72"/>
      <c r="AD40" s="78" t="s">
        <v>3235</v>
      </c>
      <c r="AE40" s="78">
        <v>863</v>
      </c>
      <c r="AF40" s="78">
        <v>122403</v>
      </c>
      <c r="AG40" s="78">
        <v>3916</v>
      </c>
      <c r="AH40" s="78">
        <v>8983</v>
      </c>
      <c r="AI40" s="78"/>
      <c r="AJ40" s="78" t="s">
        <v>3572</v>
      </c>
      <c r="AK40" s="78" t="s">
        <v>3871</v>
      </c>
      <c r="AL40" s="83" t="s">
        <v>4066</v>
      </c>
      <c r="AM40" s="78"/>
      <c r="AN40" s="80">
        <v>40875.531435185185</v>
      </c>
      <c r="AO40" s="83" t="s">
        <v>4222</v>
      </c>
      <c r="AP40" s="78" t="b">
        <v>0</v>
      </c>
      <c r="AQ40" s="78" t="b">
        <v>0</v>
      </c>
      <c r="AR40" s="78" t="b">
        <v>0</v>
      </c>
      <c r="AS40" s="78"/>
      <c r="AT40" s="78">
        <v>218</v>
      </c>
      <c r="AU40" s="83" t="s">
        <v>4485</v>
      </c>
      <c r="AV40" s="78" t="b">
        <v>1</v>
      </c>
      <c r="AW40" s="78" t="s">
        <v>4591</v>
      </c>
      <c r="AX40" s="83" t="s">
        <v>4649</v>
      </c>
      <c r="AY40" s="78" t="s">
        <v>65</v>
      </c>
      <c r="AZ40" s="48"/>
      <c r="BA40" s="48"/>
      <c r="BB40" s="48"/>
      <c r="BC40" s="48"/>
      <c r="BD40" s="48"/>
      <c r="BE40" s="48"/>
      <c r="BF40" s="48"/>
      <c r="BG40" s="48"/>
      <c r="BH40" s="48"/>
      <c r="BI40" s="48"/>
      <c r="BJ40" s="78" t="str">
        <f>REPLACE(INDEX(GroupVertices[Group],MATCH(Vertices[[#This Row],[Vertex]],GroupVertices[Vertex],0)),1,1,"")</f>
        <v>6</v>
      </c>
      <c r="BK40" s="2"/>
      <c r="BL40" s="3"/>
      <c r="BM40" s="3"/>
      <c r="BN40" s="3"/>
      <c r="BO40" s="3"/>
    </row>
    <row r="41" spans="1:67" ht="15">
      <c r="A41" s="64" t="s">
        <v>386</v>
      </c>
      <c r="B41" s="65"/>
      <c r="C41" s="65"/>
      <c r="D41" s="66">
        <v>2.996498856711042</v>
      </c>
      <c r="E41" s="68">
        <v>10</v>
      </c>
      <c r="F41" s="102" t="s">
        <v>1317</v>
      </c>
      <c r="G41" s="65"/>
      <c r="H41" s="69"/>
      <c r="I41" s="70"/>
      <c r="J41" s="70"/>
      <c r="K41" s="69" t="s">
        <v>3382</v>
      </c>
      <c r="L41" s="73"/>
      <c r="M41" s="74">
        <v>3563.871826171875</v>
      </c>
      <c r="N41" s="74">
        <v>6606.88720703125</v>
      </c>
      <c r="O41" s="75"/>
      <c r="P41" s="76"/>
      <c r="Q41" s="76"/>
      <c r="R41" s="88"/>
      <c r="S41" s="48">
        <v>0</v>
      </c>
      <c r="T41" s="48">
        <v>4</v>
      </c>
      <c r="U41" s="49">
        <v>12</v>
      </c>
      <c r="V41" s="49">
        <v>0.25</v>
      </c>
      <c r="W41" s="49">
        <v>0</v>
      </c>
      <c r="X41" s="49">
        <v>2.378375</v>
      </c>
      <c r="Y41" s="49">
        <v>0</v>
      </c>
      <c r="Z41" s="49">
        <v>0</v>
      </c>
      <c r="AA41" s="71">
        <v>41</v>
      </c>
      <c r="AB41" s="71"/>
      <c r="AC41" s="72"/>
      <c r="AD41" s="78" t="s">
        <v>3382</v>
      </c>
      <c r="AE41" s="78">
        <v>131</v>
      </c>
      <c r="AF41" s="78">
        <v>174</v>
      </c>
      <c r="AG41" s="78">
        <v>8187</v>
      </c>
      <c r="AH41" s="78">
        <v>5131</v>
      </c>
      <c r="AI41" s="78"/>
      <c r="AJ41" s="78"/>
      <c r="AK41" s="78" t="s">
        <v>3959</v>
      </c>
      <c r="AL41" s="78"/>
      <c r="AM41" s="78"/>
      <c r="AN41" s="80">
        <v>40831.73813657407</v>
      </c>
      <c r="AO41" s="83" t="s">
        <v>4359</v>
      </c>
      <c r="AP41" s="78" t="b">
        <v>1</v>
      </c>
      <c r="AQ41" s="78" t="b">
        <v>0</v>
      </c>
      <c r="AR41" s="78" t="b">
        <v>1</v>
      </c>
      <c r="AS41" s="78"/>
      <c r="AT41" s="78">
        <v>4</v>
      </c>
      <c r="AU41" s="83" t="s">
        <v>4485</v>
      </c>
      <c r="AV41" s="78" t="b">
        <v>0</v>
      </c>
      <c r="AW41" s="78" t="s">
        <v>4591</v>
      </c>
      <c r="AX41" s="83" t="s">
        <v>4797</v>
      </c>
      <c r="AY41" s="78" t="s">
        <v>66</v>
      </c>
      <c r="AZ41" s="48"/>
      <c r="BA41" s="48"/>
      <c r="BB41" s="48"/>
      <c r="BC41" s="48"/>
      <c r="BD41" s="48" t="s">
        <v>1048</v>
      </c>
      <c r="BE41" s="48" t="s">
        <v>1048</v>
      </c>
      <c r="BF41" s="106" t="s">
        <v>5160</v>
      </c>
      <c r="BG41" s="106" t="s">
        <v>5160</v>
      </c>
      <c r="BH41" s="106" t="s">
        <v>5479</v>
      </c>
      <c r="BI41" s="106" t="s">
        <v>5479</v>
      </c>
      <c r="BJ41" s="86" t="str">
        <f>REPLACE(INDEX(GroupVertices[Group],MATCH(Vertices[[#This Row],[Vertex]],GroupVertices[Vertex],0)),1,1,"")</f>
        <v>10</v>
      </c>
      <c r="BK41" s="2"/>
      <c r="BL41" s="3"/>
      <c r="BM41" s="3"/>
      <c r="BN41" s="3"/>
      <c r="BO41" s="3"/>
    </row>
    <row r="42" spans="1:67" ht="15">
      <c r="A42" s="64" t="s">
        <v>528</v>
      </c>
      <c r="B42" s="65"/>
      <c r="C42" s="65"/>
      <c r="D42" s="66">
        <v>2.996498856711042</v>
      </c>
      <c r="E42" s="68">
        <v>10</v>
      </c>
      <c r="F42" s="102" t="s">
        <v>4517</v>
      </c>
      <c r="G42" s="65"/>
      <c r="H42" s="69"/>
      <c r="I42" s="70"/>
      <c r="J42" s="70"/>
      <c r="K42" s="69" t="s">
        <v>3230</v>
      </c>
      <c r="L42" s="73"/>
      <c r="M42" s="74">
        <v>2998.290771484375</v>
      </c>
      <c r="N42" s="74">
        <v>7240.6552734375</v>
      </c>
      <c r="O42" s="75"/>
      <c r="P42" s="76"/>
      <c r="Q42" s="76"/>
      <c r="R42" s="88"/>
      <c r="S42" s="48">
        <v>2</v>
      </c>
      <c r="T42" s="48">
        <v>0</v>
      </c>
      <c r="U42" s="49">
        <v>12</v>
      </c>
      <c r="V42" s="49">
        <v>0.052632</v>
      </c>
      <c r="W42" s="49">
        <v>0</v>
      </c>
      <c r="X42" s="49">
        <v>1.108945</v>
      </c>
      <c r="Y42" s="49">
        <v>0</v>
      </c>
      <c r="Z42" s="49">
        <v>0</v>
      </c>
      <c r="AA42" s="71">
        <v>42</v>
      </c>
      <c r="AB42" s="71"/>
      <c r="AC42" s="72"/>
      <c r="AD42" s="78" t="s">
        <v>3230</v>
      </c>
      <c r="AE42" s="78">
        <v>330</v>
      </c>
      <c r="AF42" s="78">
        <v>68537</v>
      </c>
      <c r="AG42" s="78">
        <v>5767</v>
      </c>
      <c r="AH42" s="78">
        <v>3968</v>
      </c>
      <c r="AI42" s="78"/>
      <c r="AJ42" s="78" t="s">
        <v>3567</v>
      </c>
      <c r="AK42" s="78"/>
      <c r="AL42" s="83" t="s">
        <v>4063</v>
      </c>
      <c r="AM42" s="78"/>
      <c r="AN42" s="80">
        <v>42410.48237268518</v>
      </c>
      <c r="AO42" s="83" t="s">
        <v>4217</v>
      </c>
      <c r="AP42" s="78" t="b">
        <v>1</v>
      </c>
      <c r="AQ42" s="78" t="b">
        <v>0</v>
      </c>
      <c r="AR42" s="78" t="b">
        <v>1</v>
      </c>
      <c r="AS42" s="78"/>
      <c r="AT42" s="78">
        <v>60</v>
      </c>
      <c r="AU42" s="78"/>
      <c r="AV42" s="78" t="b">
        <v>1</v>
      </c>
      <c r="AW42" s="78" t="s">
        <v>4591</v>
      </c>
      <c r="AX42" s="83" t="s">
        <v>4644</v>
      </c>
      <c r="AY42" s="78" t="s">
        <v>65</v>
      </c>
      <c r="AZ42" s="48"/>
      <c r="BA42" s="48"/>
      <c r="BB42" s="48"/>
      <c r="BC42" s="48"/>
      <c r="BD42" s="48"/>
      <c r="BE42" s="48"/>
      <c r="BF42" s="48"/>
      <c r="BG42" s="48"/>
      <c r="BH42" s="48"/>
      <c r="BI42" s="48"/>
      <c r="BJ42" s="78" t="str">
        <f>REPLACE(INDEX(GroupVertices[Group],MATCH(Vertices[[#This Row],[Vertex]],GroupVertices[Vertex],0)),1,1,"")</f>
        <v>6</v>
      </c>
      <c r="BK42" s="2"/>
      <c r="BL42" s="3"/>
      <c r="BM42" s="3"/>
      <c r="BN42" s="3"/>
      <c r="BO42" s="3"/>
    </row>
    <row r="43" spans="1:67" ht="15">
      <c r="A43" s="64" t="s">
        <v>358</v>
      </c>
      <c r="B43" s="65"/>
      <c r="C43" s="65"/>
      <c r="D43" s="66">
        <v>2.8819618478608633</v>
      </c>
      <c r="E43" s="68">
        <v>10</v>
      </c>
      <c r="F43" s="102" t="s">
        <v>1291</v>
      </c>
      <c r="G43" s="65"/>
      <c r="H43" s="69"/>
      <c r="I43" s="70"/>
      <c r="J43" s="70"/>
      <c r="K43" s="69" t="s">
        <v>3194</v>
      </c>
      <c r="L43" s="73"/>
      <c r="M43" s="74">
        <v>4028.355712890625</v>
      </c>
      <c r="N43" s="74">
        <v>8405.22265625</v>
      </c>
      <c r="O43" s="75"/>
      <c r="P43" s="76"/>
      <c r="Q43" s="76"/>
      <c r="R43" s="88"/>
      <c r="S43" s="48">
        <v>3</v>
      </c>
      <c r="T43" s="48">
        <v>1</v>
      </c>
      <c r="U43" s="49">
        <v>10</v>
      </c>
      <c r="V43" s="49">
        <v>0.25</v>
      </c>
      <c r="W43" s="49">
        <v>0</v>
      </c>
      <c r="X43" s="49">
        <v>1.596489</v>
      </c>
      <c r="Y43" s="49">
        <v>0.08333333333333333</v>
      </c>
      <c r="Z43" s="49">
        <v>0</v>
      </c>
      <c r="AA43" s="71">
        <v>43</v>
      </c>
      <c r="AB43" s="71"/>
      <c r="AC43" s="72"/>
      <c r="AD43" s="78" t="s">
        <v>3194</v>
      </c>
      <c r="AE43" s="78">
        <v>2454</v>
      </c>
      <c r="AF43" s="78">
        <v>4712</v>
      </c>
      <c r="AG43" s="78">
        <v>20906</v>
      </c>
      <c r="AH43" s="78">
        <v>28493</v>
      </c>
      <c r="AI43" s="78"/>
      <c r="AJ43" s="78" t="s">
        <v>3534</v>
      </c>
      <c r="AK43" s="78" t="s">
        <v>3079</v>
      </c>
      <c r="AL43" s="83" t="s">
        <v>4044</v>
      </c>
      <c r="AM43" s="78"/>
      <c r="AN43" s="80">
        <v>40755.32068287037</v>
      </c>
      <c r="AO43" s="83" t="s">
        <v>4183</v>
      </c>
      <c r="AP43" s="78" t="b">
        <v>0</v>
      </c>
      <c r="AQ43" s="78" t="b">
        <v>0</v>
      </c>
      <c r="AR43" s="78" t="b">
        <v>1</v>
      </c>
      <c r="AS43" s="78"/>
      <c r="AT43" s="78">
        <v>58</v>
      </c>
      <c r="AU43" s="83" t="s">
        <v>4485</v>
      </c>
      <c r="AV43" s="78" t="b">
        <v>0</v>
      </c>
      <c r="AW43" s="78" t="s">
        <v>4591</v>
      </c>
      <c r="AX43" s="83" t="s">
        <v>4608</v>
      </c>
      <c r="AY43" s="78" t="s">
        <v>66</v>
      </c>
      <c r="AZ43" s="48"/>
      <c r="BA43" s="48"/>
      <c r="BB43" s="48"/>
      <c r="BC43" s="48"/>
      <c r="BD43" s="48" t="s">
        <v>1048</v>
      </c>
      <c r="BE43" s="48" t="s">
        <v>1048</v>
      </c>
      <c r="BF43" s="106" t="s">
        <v>5016</v>
      </c>
      <c r="BG43" s="106" t="s">
        <v>5016</v>
      </c>
      <c r="BH43" s="106" t="s">
        <v>5338</v>
      </c>
      <c r="BI43" s="106" t="s">
        <v>5338</v>
      </c>
      <c r="BJ43" s="86" t="str">
        <f>REPLACE(INDEX(GroupVertices[Group],MATCH(Vertices[[#This Row],[Vertex]],GroupVertices[Vertex],0)),1,1,"")</f>
        <v>11</v>
      </c>
      <c r="BK43" s="2"/>
      <c r="BL43" s="3"/>
      <c r="BM43" s="3"/>
      <c r="BN43" s="3"/>
      <c r="BO43" s="3"/>
    </row>
    <row r="44" spans="1:67" ht="15">
      <c r="A44" s="64" t="s">
        <v>259</v>
      </c>
      <c r="B44" s="65"/>
      <c r="C44" s="65"/>
      <c r="D44" s="66">
        <v>2.74177987837154</v>
      </c>
      <c r="E44" s="68">
        <v>10</v>
      </c>
      <c r="F44" s="102" t="s">
        <v>1206</v>
      </c>
      <c r="G44" s="65"/>
      <c r="H44" s="69"/>
      <c r="I44" s="70"/>
      <c r="J44" s="70"/>
      <c r="K44" s="69" t="s">
        <v>3233</v>
      </c>
      <c r="L44" s="73"/>
      <c r="M44" s="74">
        <v>3300.937255859375</v>
      </c>
      <c r="N44" s="74">
        <v>9079.8232421875</v>
      </c>
      <c r="O44" s="75"/>
      <c r="P44" s="76"/>
      <c r="Q44" s="76"/>
      <c r="R44" s="88"/>
      <c r="S44" s="48">
        <v>0</v>
      </c>
      <c r="T44" s="48">
        <v>2</v>
      </c>
      <c r="U44" s="49">
        <v>8</v>
      </c>
      <c r="V44" s="49">
        <v>0.066667</v>
      </c>
      <c r="W44" s="49">
        <v>0</v>
      </c>
      <c r="X44" s="49">
        <v>0.946157</v>
      </c>
      <c r="Y44" s="49">
        <v>0</v>
      </c>
      <c r="Z44" s="49">
        <v>0</v>
      </c>
      <c r="AA44" s="71">
        <v>44</v>
      </c>
      <c r="AB44" s="71"/>
      <c r="AC44" s="72"/>
      <c r="AD44" s="78" t="s">
        <v>3233</v>
      </c>
      <c r="AE44" s="78">
        <v>957</v>
      </c>
      <c r="AF44" s="78">
        <v>349</v>
      </c>
      <c r="AG44" s="78">
        <v>19524</v>
      </c>
      <c r="AH44" s="78">
        <v>36909</v>
      </c>
      <c r="AI44" s="78"/>
      <c r="AJ44" s="78" t="s">
        <v>3570</v>
      </c>
      <c r="AK44" s="78"/>
      <c r="AL44" s="78"/>
      <c r="AM44" s="78"/>
      <c r="AN44" s="80">
        <v>40665.75907407407</v>
      </c>
      <c r="AO44" s="83" t="s">
        <v>4220</v>
      </c>
      <c r="AP44" s="78" t="b">
        <v>0</v>
      </c>
      <c r="AQ44" s="78" t="b">
        <v>0</v>
      </c>
      <c r="AR44" s="78" t="b">
        <v>1</v>
      </c>
      <c r="AS44" s="78"/>
      <c r="AT44" s="78">
        <v>46</v>
      </c>
      <c r="AU44" s="83" t="s">
        <v>4485</v>
      </c>
      <c r="AV44" s="78" t="b">
        <v>0</v>
      </c>
      <c r="AW44" s="78" t="s">
        <v>4591</v>
      </c>
      <c r="AX44" s="83" t="s">
        <v>4647</v>
      </c>
      <c r="AY44" s="78" t="s">
        <v>66</v>
      </c>
      <c r="AZ44" s="48"/>
      <c r="BA44" s="48"/>
      <c r="BB44" s="48"/>
      <c r="BC44" s="48"/>
      <c r="BD44" s="48" t="s">
        <v>1059</v>
      </c>
      <c r="BE44" s="48" t="s">
        <v>1059</v>
      </c>
      <c r="BF44" s="106" t="s">
        <v>5043</v>
      </c>
      <c r="BG44" s="106" t="s">
        <v>5043</v>
      </c>
      <c r="BH44" s="106" t="s">
        <v>5365</v>
      </c>
      <c r="BI44" s="106" t="s">
        <v>5365</v>
      </c>
      <c r="BJ44" s="86" t="str">
        <f>REPLACE(INDEX(GroupVertices[Group],MATCH(Vertices[[#This Row],[Vertex]],GroupVertices[Vertex],0)),1,1,"")</f>
        <v>6</v>
      </c>
      <c r="BK44" s="2"/>
      <c r="BL44" s="3"/>
      <c r="BM44" s="3"/>
      <c r="BN44" s="3"/>
      <c r="BO44" s="3"/>
    </row>
    <row r="45" spans="1:67" ht="15">
      <c r="A45" s="64" t="s">
        <v>289</v>
      </c>
      <c r="B45" s="65"/>
      <c r="C45" s="65"/>
      <c r="D45" s="66">
        <v>2.74177987837154</v>
      </c>
      <c r="E45" s="68">
        <v>10</v>
      </c>
      <c r="F45" s="102" t="s">
        <v>1232</v>
      </c>
      <c r="G45" s="65"/>
      <c r="H45" s="69"/>
      <c r="I45" s="70"/>
      <c r="J45" s="70"/>
      <c r="K45" s="69" t="s">
        <v>3275</v>
      </c>
      <c r="L45" s="73"/>
      <c r="M45" s="74">
        <v>2975.27099609375</v>
      </c>
      <c r="N45" s="74">
        <v>7820.41259765625</v>
      </c>
      <c r="O45" s="75"/>
      <c r="P45" s="76"/>
      <c r="Q45" s="76"/>
      <c r="R45" s="88"/>
      <c r="S45" s="48">
        <v>0</v>
      </c>
      <c r="T45" s="48">
        <v>2</v>
      </c>
      <c r="U45" s="49">
        <v>8</v>
      </c>
      <c r="V45" s="49">
        <v>0.066667</v>
      </c>
      <c r="W45" s="49">
        <v>0</v>
      </c>
      <c r="X45" s="49">
        <v>0.946157</v>
      </c>
      <c r="Y45" s="49">
        <v>0</v>
      </c>
      <c r="Z45" s="49">
        <v>0</v>
      </c>
      <c r="AA45" s="71">
        <v>45</v>
      </c>
      <c r="AB45" s="71"/>
      <c r="AC45" s="72"/>
      <c r="AD45" s="78" t="s">
        <v>3275</v>
      </c>
      <c r="AE45" s="78">
        <v>316</v>
      </c>
      <c r="AF45" s="78">
        <v>654</v>
      </c>
      <c r="AG45" s="78">
        <v>48317</v>
      </c>
      <c r="AH45" s="78">
        <v>14928</v>
      </c>
      <c r="AI45" s="78"/>
      <c r="AJ45" s="78" t="s">
        <v>3610</v>
      </c>
      <c r="AK45" s="78" t="s">
        <v>3900</v>
      </c>
      <c r="AL45" s="78"/>
      <c r="AM45" s="78"/>
      <c r="AN45" s="80">
        <v>40414.53954861111</v>
      </c>
      <c r="AO45" s="83" t="s">
        <v>4260</v>
      </c>
      <c r="AP45" s="78" t="b">
        <v>0</v>
      </c>
      <c r="AQ45" s="78" t="b">
        <v>0</v>
      </c>
      <c r="AR45" s="78" t="b">
        <v>0</v>
      </c>
      <c r="AS45" s="78"/>
      <c r="AT45" s="78">
        <v>11</v>
      </c>
      <c r="AU45" s="83" t="s">
        <v>4487</v>
      </c>
      <c r="AV45" s="78" t="b">
        <v>0</v>
      </c>
      <c r="AW45" s="78" t="s">
        <v>4591</v>
      </c>
      <c r="AX45" s="83" t="s">
        <v>4690</v>
      </c>
      <c r="AY45" s="78" t="s">
        <v>66</v>
      </c>
      <c r="AZ45" s="48"/>
      <c r="BA45" s="48"/>
      <c r="BB45" s="48"/>
      <c r="BC45" s="48"/>
      <c r="BD45" s="48" t="s">
        <v>1063</v>
      </c>
      <c r="BE45" s="48" t="s">
        <v>1063</v>
      </c>
      <c r="BF45" s="106" t="s">
        <v>5077</v>
      </c>
      <c r="BG45" s="106" t="s">
        <v>5077</v>
      </c>
      <c r="BH45" s="106" t="s">
        <v>5398</v>
      </c>
      <c r="BI45" s="106" t="s">
        <v>5398</v>
      </c>
      <c r="BJ45" s="86" t="str">
        <f>REPLACE(INDEX(GroupVertices[Group],MATCH(Vertices[[#This Row],[Vertex]],GroupVertices[Vertex],0)),1,1,"")</f>
        <v>6</v>
      </c>
      <c r="BK45" s="2"/>
      <c r="BL45" s="3"/>
      <c r="BM45" s="3"/>
      <c r="BN45" s="3"/>
      <c r="BO45" s="3"/>
    </row>
    <row r="46" spans="1:67" ht="15">
      <c r="A46" s="64" t="s">
        <v>321</v>
      </c>
      <c r="B46" s="65"/>
      <c r="C46" s="65"/>
      <c r="D46" s="66">
        <v>2.672675772401081</v>
      </c>
      <c r="E46" s="68">
        <v>99.0909333429339</v>
      </c>
      <c r="F46" s="102" t="s">
        <v>4526</v>
      </c>
      <c r="G46" s="65"/>
      <c r="H46" s="69"/>
      <c r="I46" s="70"/>
      <c r="J46" s="70"/>
      <c r="K46" s="69" t="s">
        <v>3264</v>
      </c>
      <c r="L46" s="73"/>
      <c r="M46" s="74">
        <v>1316.4442138671875</v>
      </c>
      <c r="N46" s="74">
        <v>7537.21923828125</v>
      </c>
      <c r="O46" s="75"/>
      <c r="P46" s="76"/>
      <c r="Q46" s="76"/>
      <c r="R46" s="88"/>
      <c r="S46" s="48">
        <v>2</v>
      </c>
      <c r="T46" s="48">
        <v>1</v>
      </c>
      <c r="U46" s="49">
        <v>7.166667</v>
      </c>
      <c r="V46" s="49">
        <v>0.002899</v>
      </c>
      <c r="W46" s="49">
        <v>0.016264</v>
      </c>
      <c r="X46" s="49">
        <v>1.005367</v>
      </c>
      <c r="Y46" s="49">
        <v>0.3333333333333333</v>
      </c>
      <c r="Z46" s="49">
        <v>0</v>
      </c>
      <c r="AA46" s="71">
        <v>46</v>
      </c>
      <c r="AB46" s="71"/>
      <c r="AC46" s="72"/>
      <c r="AD46" s="78" t="s">
        <v>3264</v>
      </c>
      <c r="AE46" s="78">
        <v>749</v>
      </c>
      <c r="AF46" s="78">
        <v>91</v>
      </c>
      <c r="AG46" s="78">
        <v>2547</v>
      </c>
      <c r="AH46" s="78">
        <v>1721</v>
      </c>
      <c r="AI46" s="78"/>
      <c r="AJ46" s="86" t="s">
        <v>3600</v>
      </c>
      <c r="AK46" s="78" t="s">
        <v>3893</v>
      </c>
      <c r="AL46" s="78"/>
      <c r="AM46" s="78"/>
      <c r="AN46" s="80">
        <v>39911.481990740744</v>
      </c>
      <c r="AO46" s="83" t="s">
        <v>4249</v>
      </c>
      <c r="AP46" s="78" t="b">
        <v>1</v>
      </c>
      <c r="AQ46" s="78" t="b">
        <v>0</v>
      </c>
      <c r="AR46" s="78" t="b">
        <v>1</v>
      </c>
      <c r="AS46" s="78"/>
      <c r="AT46" s="78">
        <v>0</v>
      </c>
      <c r="AU46" s="83" t="s">
        <v>4485</v>
      </c>
      <c r="AV46" s="78" t="b">
        <v>0</v>
      </c>
      <c r="AW46" s="78" t="s">
        <v>4591</v>
      </c>
      <c r="AX46" s="83" t="s">
        <v>4679</v>
      </c>
      <c r="AY46" s="78" t="s">
        <v>66</v>
      </c>
      <c r="AZ46" s="48"/>
      <c r="BA46" s="48"/>
      <c r="BB46" s="48"/>
      <c r="BC46" s="48"/>
      <c r="BD46" s="48" t="s">
        <v>1048</v>
      </c>
      <c r="BE46" s="48" t="s">
        <v>1048</v>
      </c>
      <c r="BF46" s="106" t="s">
        <v>5070</v>
      </c>
      <c r="BG46" s="106" t="s">
        <v>5070</v>
      </c>
      <c r="BH46" s="106" t="s">
        <v>5392</v>
      </c>
      <c r="BI46" s="106" t="s">
        <v>5392</v>
      </c>
      <c r="BJ46" s="86" t="str">
        <f>REPLACE(INDEX(GroupVertices[Group],MATCH(Vertices[[#This Row],[Vertex]],GroupVertices[Vertex],0)),1,1,"")</f>
        <v>1</v>
      </c>
      <c r="BK46" s="2"/>
      <c r="BL46" s="3"/>
      <c r="BM46" s="3"/>
      <c r="BN46" s="3"/>
      <c r="BO46" s="3"/>
    </row>
    <row r="47" spans="1:67" ht="15">
      <c r="A47" s="64" t="s">
        <v>494</v>
      </c>
      <c r="B47" s="65"/>
      <c r="C47" s="65"/>
      <c r="D47" s="66">
        <v>2.561053887118157</v>
      </c>
      <c r="E47" s="68">
        <v>10</v>
      </c>
      <c r="F47" s="102" t="s">
        <v>1405</v>
      </c>
      <c r="G47" s="65"/>
      <c r="H47" s="69"/>
      <c r="I47" s="70"/>
      <c r="J47" s="70"/>
      <c r="K47" s="69" t="s">
        <v>3491</v>
      </c>
      <c r="L47" s="73"/>
      <c r="M47" s="74">
        <v>4067.60009765625</v>
      </c>
      <c r="N47" s="74">
        <v>5101.01416015625</v>
      </c>
      <c r="O47" s="75"/>
      <c r="P47" s="76"/>
      <c r="Q47" s="76"/>
      <c r="R47" s="88"/>
      <c r="S47" s="48">
        <v>0</v>
      </c>
      <c r="T47" s="48">
        <v>3</v>
      </c>
      <c r="U47" s="49">
        <v>6</v>
      </c>
      <c r="V47" s="49">
        <v>0.333333</v>
      </c>
      <c r="W47" s="49">
        <v>0</v>
      </c>
      <c r="X47" s="49">
        <v>1.918916</v>
      </c>
      <c r="Y47" s="49">
        <v>0</v>
      </c>
      <c r="Z47" s="49">
        <v>0</v>
      </c>
      <c r="AA47" s="71">
        <v>47</v>
      </c>
      <c r="AB47" s="71"/>
      <c r="AC47" s="72"/>
      <c r="AD47" s="78" t="s">
        <v>3491</v>
      </c>
      <c r="AE47" s="78">
        <v>159</v>
      </c>
      <c r="AF47" s="78">
        <v>105</v>
      </c>
      <c r="AG47" s="78">
        <v>3169</v>
      </c>
      <c r="AH47" s="78">
        <v>6139</v>
      </c>
      <c r="AI47" s="78"/>
      <c r="AJ47" s="78" t="s">
        <v>3810</v>
      </c>
      <c r="AK47" s="78" t="s">
        <v>4026</v>
      </c>
      <c r="AL47" s="83" t="s">
        <v>4153</v>
      </c>
      <c r="AM47" s="78"/>
      <c r="AN47" s="80">
        <v>42184.84832175926</v>
      </c>
      <c r="AO47" s="83" t="s">
        <v>4460</v>
      </c>
      <c r="AP47" s="78" t="b">
        <v>1</v>
      </c>
      <c r="AQ47" s="78" t="b">
        <v>0</v>
      </c>
      <c r="AR47" s="78" t="b">
        <v>0</v>
      </c>
      <c r="AS47" s="78"/>
      <c r="AT47" s="78">
        <v>1</v>
      </c>
      <c r="AU47" s="83" t="s">
        <v>4485</v>
      </c>
      <c r="AV47" s="78" t="b">
        <v>0</v>
      </c>
      <c r="AW47" s="78" t="s">
        <v>4591</v>
      </c>
      <c r="AX47" s="83" t="s">
        <v>4908</v>
      </c>
      <c r="AY47" s="78" t="s">
        <v>66</v>
      </c>
      <c r="AZ47" s="48"/>
      <c r="BA47" s="48"/>
      <c r="BB47" s="48"/>
      <c r="BC47" s="48"/>
      <c r="BD47" s="48" t="s">
        <v>1048</v>
      </c>
      <c r="BE47" s="48" t="s">
        <v>1048</v>
      </c>
      <c r="BF47" s="106" t="s">
        <v>5244</v>
      </c>
      <c r="BG47" s="106" t="s">
        <v>5244</v>
      </c>
      <c r="BH47" s="106" t="s">
        <v>5561</v>
      </c>
      <c r="BI47" s="106" t="s">
        <v>5561</v>
      </c>
      <c r="BJ47" s="86" t="str">
        <f>REPLACE(INDEX(GroupVertices[Group],MATCH(Vertices[[#This Row],[Vertex]],GroupVertices[Vertex],0)),1,1,"")</f>
        <v>12</v>
      </c>
      <c r="BK47" s="2"/>
      <c r="BL47" s="3"/>
      <c r="BM47" s="3"/>
      <c r="BN47" s="3"/>
      <c r="BO47" s="3"/>
    </row>
    <row r="48" spans="1:67" ht="15">
      <c r="A48" s="64" t="s">
        <v>534</v>
      </c>
      <c r="B48" s="65"/>
      <c r="C48" s="65"/>
      <c r="D48" s="66">
        <v>2.251673174757069</v>
      </c>
      <c r="E48" s="68">
        <v>10</v>
      </c>
      <c r="F48" s="102" t="s">
        <v>4528</v>
      </c>
      <c r="G48" s="65"/>
      <c r="H48" s="69"/>
      <c r="I48" s="70"/>
      <c r="J48" s="70"/>
      <c r="K48" s="69" t="s">
        <v>3271</v>
      </c>
      <c r="L48" s="73"/>
      <c r="M48" s="74">
        <v>3412.755126953125</v>
      </c>
      <c r="N48" s="74">
        <v>1524.5721435546875</v>
      </c>
      <c r="O48" s="75"/>
      <c r="P48" s="76"/>
      <c r="Q48" s="76"/>
      <c r="R48" s="88"/>
      <c r="S48" s="48">
        <v>4</v>
      </c>
      <c r="T48" s="48">
        <v>0</v>
      </c>
      <c r="U48" s="49">
        <v>3.666667</v>
      </c>
      <c r="V48" s="49">
        <v>0.166667</v>
      </c>
      <c r="W48" s="49">
        <v>0</v>
      </c>
      <c r="X48" s="49">
        <v>1.187327</v>
      </c>
      <c r="Y48" s="49">
        <v>0.16666666666666666</v>
      </c>
      <c r="Z48" s="49">
        <v>0</v>
      </c>
      <c r="AA48" s="71">
        <v>48</v>
      </c>
      <c r="AB48" s="71"/>
      <c r="AC48" s="72"/>
      <c r="AD48" s="78" t="s">
        <v>3271</v>
      </c>
      <c r="AE48" s="78">
        <v>585</v>
      </c>
      <c r="AF48" s="78">
        <v>61813</v>
      </c>
      <c r="AG48" s="78">
        <v>6971</v>
      </c>
      <c r="AH48" s="78">
        <v>640</v>
      </c>
      <c r="AI48" s="78"/>
      <c r="AJ48" s="78" t="s">
        <v>3606</v>
      </c>
      <c r="AK48" s="78" t="s">
        <v>3898</v>
      </c>
      <c r="AL48" s="78"/>
      <c r="AM48" s="78"/>
      <c r="AN48" s="80">
        <v>42159.69142361111</v>
      </c>
      <c r="AO48" s="83" t="s">
        <v>4256</v>
      </c>
      <c r="AP48" s="78" t="b">
        <v>0</v>
      </c>
      <c r="AQ48" s="78" t="b">
        <v>0</v>
      </c>
      <c r="AR48" s="78" t="b">
        <v>0</v>
      </c>
      <c r="AS48" s="78"/>
      <c r="AT48" s="78">
        <v>396</v>
      </c>
      <c r="AU48" s="83" t="s">
        <v>4485</v>
      </c>
      <c r="AV48" s="78" t="b">
        <v>1</v>
      </c>
      <c r="AW48" s="78" t="s">
        <v>4591</v>
      </c>
      <c r="AX48" s="83" t="s">
        <v>4686</v>
      </c>
      <c r="AY48" s="78" t="s">
        <v>65</v>
      </c>
      <c r="AZ48" s="48"/>
      <c r="BA48" s="48"/>
      <c r="BB48" s="48"/>
      <c r="BC48" s="48"/>
      <c r="BD48" s="48"/>
      <c r="BE48" s="48"/>
      <c r="BF48" s="48"/>
      <c r="BG48" s="48"/>
      <c r="BH48" s="48"/>
      <c r="BI48" s="48"/>
      <c r="BJ48" s="78" t="str">
        <f>REPLACE(INDEX(GroupVertices[Group],MATCH(Vertices[[#This Row],[Vertex]],GroupVertices[Vertex],0)),1,1,"")</f>
        <v>9</v>
      </c>
      <c r="BK48" s="2"/>
      <c r="BL48" s="3"/>
      <c r="BM48" s="3"/>
      <c r="BN48" s="3"/>
      <c r="BO48" s="3"/>
    </row>
    <row r="49" spans="1:67" ht="15">
      <c r="A49" s="64" t="s">
        <v>535</v>
      </c>
      <c r="B49" s="65"/>
      <c r="C49" s="65"/>
      <c r="D49" s="66">
        <v>2.251673174757069</v>
      </c>
      <c r="E49" s="68">
        <v>10</v>
      </c>
      <c r="F49" s="102" t="s">
        <v>4529</v>
      </c>
      <c r="G49" s="65"/>
      <c r="H49" s="69"/>
      <c r="I49" s="70"/>
      <c r="J49" s="70"/>
      <c r="K49" s="69" t="s">
        <v>3272</v>
      </c>
      <c r="L49" s="73"/>
      <c r="M49" s="74">
        <v>3011.672607421875</v>
      </c>
      <c r="N49" s="74">
        <v>318.2762145996094</v>
      </c>
      <c r="O49" s="75"/>
      <c r="P49" s="76"/>
      <c r="Q49" s="76"/>
      <c r="R49" s="88"/>
      <c r="S49" s="48">
        <v>4</v>
      </c>
      <c r="T49" s="48">
        <v>0</v>
      </c>
      <c r="U49" s="49">
        <v>3.666667</v>
      </c>
      <c r="V49" s="49">
        <v>0.166667</v>
      </c>
      <c r="W49" s="49">
        <v>0</v>
      </c>
      <c r="X49" s="49">
        <v>1.187327</v>
      </c>
      <c r="Y49" s="49">
        <v>0.16666666666666666</v>
      </c>
      <c r="Z49" s="49">
        <v>0</v>
      </c>
      <c r="AA49" s="71">
        <v>49</v>
      </c>
      <c r="AB49" s="71"/>
      <c r="AC49" s="72"/>
      <c r="AD49" s="78" t="s">
        <v>3272</v>
      </c>
      <c r="AE49" s="78">
        <v>447</v>
      </c>
      <c r="AF49" s="78">
        <v>111447</v>
      </c>
      <c r="AG49" s="78">
        <v>16125</v>
      </c>
      <c r="AH49" s="78">
        <v>2558</v>
      </c>
      <c r="AI49" s="78"/>
      <c r="AJ49" s="78" t="s">
        <v>3607</v>
      </c>
      <c r="AK49" s="78" t="s">
        <v>3897</v>
      </c>
      <c r="AL49" s="83" t="s">
        <v>4076</v>
      </c>
      <c r="AM49" s="78"/>
      <c r="AN49" s="80">
        <v>39722.62635416666</v>
      </c>
      <c r="AO49" s="83" t="s">
        <v>4257</v>
      </c>
      <c r="AP49" s="78" t="b">
        <v>0</v>
      </c>
      <c r="AQ49" s="78" t="b">
        <v>0</v>
      </c>
      <c r="AR49" s="78" t="b">
        <v>1</v>
      </c>
      <c r="AS49" s="78"/>
      <c r="AT49" s="78">
        <v>2343</v>
      </c>
      <c r="AU49" s="83" t="s">
        <v>4491</v>
      </c>
      <c r="AV49" s="78" t="b">
        <v>1</v>
      </c>
      <c r="AW49" s="78" t="s">
        <v>4591</v>
      </c>
      <c r="AX49" s="83" t="s">
        <v>4687</v>
      </c>
      <c r="AY49" s="78" t="s">
        <v>65</v>
      </c>
      <c r="AZ49" s="48"/>
      <c r="BA49" s="48"/>
      <c r="BB49" s="48"/>
      <c r="BC49" s="48"/>
      <c r="BD49" s="48"/>
      <c r="BE49" s="48"/>
      <c r="BF49" s="48"/>
      <c r="BG49" s="48"/>
      <c r="BH49" s="48"/>
      <c r="BI49" s="48"/>
      <c r="BJ49" s="78" t="str">
        <f>REPLACE(INDEX(GroupVertices[Group],MATCH(Vertices[[#This Row],[Vertex]],GroupVertices[Vertex],0)),1,1,"")</f>
        <v>9</v>
      </c>
      <c r="BK49" s="2"/>
      <c r="BL49" s="3"/>
      <c r="BM49" s="3"/>
      <c r="BN49" s="3"/>
      <c r="BO49" s="3"/>
    </row>
    <row r="50" spans="1:67" ht="15">
      <c r="A50" s="64" t="s">
        <v>241</v>
      </c>
      <c r="B50" s="65"/>
      <c r="C50" s="65"/>
      <c r="D50" s="66">
        <v>1.87088993918577</v>
      </c>
      <c r="E50" s="68">
        <v>10</v>
      </c>
      <c r="F50" s="102" t="s">
        <v>4512</v>
      </c>
      <c r="G50" s="65"/>
      <c r="H50" s="69"/>
      <c r="I50" s="70"/>
      <c r="J50" s="70"/>
      <c r="K50" s="69" t="s">
        <v>3210</v>
      </c>
      <c r="L50" s="73"/>
      <c r="M50" s="74">
        <v>4634.2939453125</v>
      </c>
      <c r="N50" s="74">
        <v>7751.0419921875</v>
      </c>
      <c r="O50" s="75"/>
      <c r="P50" s="76"/>
      <c r="Q50" s="76"/>
      <c r="R50" s="88"/>
      <c r="S50" s="48">
        <v>3</v>
      </c>
      <c r="T50" s="48">
        <v>1</v>
      </c>
      <c r="U50" s="49">
        <v>2</v>
      </c>
      <c r="V50" s="49">
        <v>0.5</v>
      </c>
      <c r="W50" s="49">
        <v>0</v>
      </c>
      <c r="X50" s="49">
        <v>1.723401</v>
      </c>
      <c r="Y50" s="49">
        <v>0</v>
      </c>
      <c r="Z50" s="49">
        <v>0</v>
      </c>
      <c r="AA50" s="71">
        <v>50</v>
      </c>
      <c r="AB50" s="71"/>
      <c r="AC50" s="72"/>
      <c r="AD50" s="78" t="s">
        <v>3210</v>
      </c>
      <c r="AE50" s="78">
        <v>16430</v>
      </c>
      <c r="AF50" s="78">
        <v>8639708</v>
      </c>
      <c r="AG50" s="78">
        <v>12873</v>
      </c>
      <c r="AH50" s="78">
        <v>21172</v>
      </c>
      <c r="AI50" s="78"/>
      <c r="AJ50" s="78" t="s">
        <v>3549</v>
      </c>
      <c r="AK50" s="78" t="s">
        <v>3855</v>
      </c>
      <c r="AL50" s="83" t="s">
        <v>4053</v>
      </c>
      <c r="AM50" s="78"/>
      <c r="AN50" s="80">
        <v>41127.15740740741</v>
      </c>
      <c r="AO50" s="83" t="s">
        <v>4198</v>
      </c>
      <c r="AP50" s="78" t="b">
        <v>0</v>
      </c>
      <c r="AQ50" s="78" t="b">
        <v>0</v>
      </c>
      <c r="AR50" s="78" t="b">
        <v>1</v>
      </c>
      <c r="AS50" s="78"/>
      <c r="AT50" s="78">
        <v>16809</v>
      </c>
      <c r="AU50" s="83" t="s">
        <v>4485</v>
      </c>
      <c r="AV50" s="78" t="b">
        <v>1</v>
      </c>
      <c r="AW50" s="78" t="s">
        <v>4591</v>
      </c>
      <c r="AX50" s="83" t="s">
        <v>4624</v>
      </c>
      <c r="AY50" s="78" t="s">
        <v>66</v>
      </c>
      <c r="AZ50" s="48" t="s">
        <v>1005</v>
      </c>
      <c r="BA50" s="48" t="s">
        <v>1005</v>
      </c>
      <c r="BB50" s="48" t="s">
        <v>1034</v>
      </c>
      <c r="BC50" s="48" t="s">
        <v>1034</v>
      </c>
      <c r="BD50" s="48" t="s">
        <v>1057</v>
      </c>
      <c r="BE50" s="48" t="s">
        <v>1057</v>
      </c>
      <c r="BF50" s="106" t="s">
        <v>5025</v>
      </c>
      <c r="BG50" s="106" t="s">
        <v>5025</v>
      </c>
      <c r="BH50" s="106" t="s">
        <v>5347</v>
      </c>
      <c r="BI50" s="106" t="s">
        <v>5347</v>
      </c>
      <c r="BJ50" s="86" t="str">
        <f>REPLACE(INDEX(GroupVertices[Group],MATCH(Vertices[[#This Row],[Vertex]],GroupVertices[Vertex],0)),1,1,"")</f>
        <v>17</v>
      </c>
      <c r="BK50" s="2"/>
      <c r="BL50" s="3"/>
      <c r="BM50" s="3"/>
      <c r="BN50" s="3"/>
      <c r="BO50" s="3"/>
    </row>
    <row r="51" spans="1:67" ht="15">
      <c r="A51" s="64" t="s">
        <v>489</v>
      </c>
      <c r="B51" s="65"/>
      <c r="C51" s="65"/>
      <c r="D51" s="66">
        <v>1.87088993918577</v>
      </c>
      <c r="E51" s="68">
        <v>10</v>
      </c>
      <c r="F51" s="102" t="s">
        <v>4521</v>
      </c>
      <c r="G51" s="65"/>
      <c r="H51" s="69"/>
      <c r="I51" s="70"/>
      <c r="J51" s="70"/>
      <c r="K51" s="69" t="s">
        <v>3244</v>
      </c>
      <c r="L51" s="73"/>
      <c r="M51" s="74">
        <v>4634.29150390625</v>
      </c>
      <c r="N51" s="74">
        <v>3401.3505859375</v>
      </c>
      <c r="O51" s="75"/>
      <c r="P51" s="76"/>
      <c r="Q51" s="76"/>
      <c r="R51" s="88"/>
      <c r="S51" s="48">
        <v>3</v>
      </c>
      <c r="T51" s="48">
        <v>1</v>
      </c>
      <c r="U51" s="49">
        <v>2</v>
      </c>
      <c r="V51" s="49">
        <v>0.5</v>
      </c>
      <c r="W51" s="49">
        <v>0</v>
      </c>
      <c r="X51" s="49">
        <v>1.723401</v>
      </c>
      <c r="Y51" s="49">
        <v>0</v>
      </c>
      <c r="Z51" s="49">
        <v>0</v>
      </c>
      <c r="AA51" s="71">
        <v>51</v>
      </c>
      <c r="AB51" s="71"/>
      <c r="AC51" s="72"/>
      <c r="AD51" s="78" t="s">
        <v>3244</v>
      </c>
      <c r="AE51" s="78">
        <v>3540</v>
      </c>
      <c r="AF51" s="78">
        <v>2256</v>
      </c>
      <c r="AG51" s="78">
        <v>26157</v>
      </c>
      <c r="AH51" s="78">
        <v>54735</v>
      </c>
      <c r="AI51" s="78"/>
      <c r="AJ51" s="78" t="s">
        <v>3581</v>
      </c>
      <c r="AK51" s="78" t="s">
        <v>3876</v>
      </c>
      <c r="AL51" s="78"/>
      <c r="AM51" s="78"/>
      <c r="AN51" s="80">
        <v>42673.99538194444</v>
      </c>
      <c r="AO51" s="83" t="s">
        <v>4231</v>
      </c>
      <c r="AP51" s="78" t="b">
        <v>1</v>
      </c>
      <c r="AQ51" s="78" t="b">
        <v>0</v>
      </c>
      <c r="AR51" s="78" t="b">
        <v>1</v>
      </c>
      <c r="AS51" s="78"/>
      <c r="AT51" s="78">
        <v>22</v>
      </c>
      <c r="AU51" s="78"/>
      <c r="AV51" s="78" t="b">
        <v>0</v>
      </c>
      <c r="AW51" s="78" t="s">
        <v>4591</v>
      </c>
      <c r="AX51" s="83" t="s">
        <v>4658</v>
      </c>
      <c r="AY51" s="78" t="s">
        <v>66</v>
      </c>
      <c r="AZ51" s="48"/>
      <c r="BA51" s="48"/>
      <c r="BB51" s="48"/>
      <c r="BC51" s="48"/>
      <c r="BD51" s="48" t="s">
        <v>4989</v>
      </c>
      <c r="BE51" s="48" t="s">
        <v>4989</v>
      </c>
      <c r="BF51" s="106" t="s">
        <v>5051</v>
      </c>
      <c r="BG51" s="106" t="s">
        <v>5051</v>
      </c>
      <c r="BH51" s="106" t="s">
        <v>5373</v>
      </c>
      <c r="BI51" s="106" t="s">
        <v>5373</v>
      </c>
      <c r="BJ51" s="86" t="str">
        <f>REPLACE(INDEX(GroupVertices[Group],MATCH(Vertices[[#This Row],[Vertex]],GroupVertices[Vertex],0)),1,1,"")</f>
        <v>16</v>
      </c>
      <c r="BK51" s="2"/>
      <c r="BL51" s="3"/>
      <c r="BM51" s="3"/>
      <c r="BN51" s="3"/>
      <c r="BO51" s="3"/>
    </row>
    <row r="52" spans="1:67" ht="15">
      <c r="A52" s="64" t="s">
        <v>405</v>
      </c>
      <c r="B52" s="65"/>
      <c r="C52" s="65"/>
      <c r="D52" s="66">
        <v>1.87088993918577</v>
      </c>
      <c r="E52" s="68">
        <v>10</v>
      </c>
      <c r="F52" s="102" t="s">
        <v>4563</v>
      </c>
      <c r="G52" s="65"/>
      <c r="H52" s="69"/>
      <c r="I52" s="70"/>
      <c r="J52" s="70"/>
      <c r="K52" s="69" t="s">
        <v>3406</v>
      </c>
      <c r="L52" s="73"/>
      <c r="M52" s="74">
        <v>4218.71337890625</v>
      </c>
      <c r="N52" s="74">
        <v>2413.56640625</v>
      </c>
      <c r="O52" s="75"/>
      <c r="P52" s="76"/>
      <c r="Q52" s="76"/>
      <c r="R52" s="88"/>
      <c r="S52" s="48">
        <v>3</v>
      </c>
      <c r="T52" s="48">
        <v>1</v>
      </c>
      <c r="U52" s="49">
        <v>2</v>
      </c>
      <c r="V52" s="49">
        <v>0.5</v>
      </c>
      <c r="W52" s="49">
        <v>0</v>
      </c>
      <c r="X52" s="49">
        <v>1.723401</v>
      </c>
      <c r="Y52" s="49">
        <v>0</v>
      </c>
      <c r="Z52" s="49">
        <v>0</v>
      </c>
      <c r="AA52" s="71">
        <v>52</v>
      </c>
      <c r="AB52" s="71"/>
      <c r="AC52" s="72"/>
      <c r="AD52" s="78" t="s">
        <v>3406</v>
      </c>
      <c r="AE52" s="78">
        <v>16</v>
      </c>
      <c r="AF52" s="78">
        <v>14</v>
      </c>
      <c r="AG52" s="78">
        <v>12</v>
      </c>
      <c r="AH52" s="78">
        <v>57</v>
      </c>
      <c r="AI52" s="78"/>
      <c r="AJ52" s="78" t="s">
        <v>3731</v>
      </c>
      <c r="AK52" s="78" t="s">
        <v>3874</v>
      </c>
      <c r="AL52" s="83" t="s">
        <v>4124</v>
      </c>
      <c r="AM52" s="78"/>
      <c r="AN52" s="80">
        <v>43505.1565625</v>
      </c>
      <c r="AO52" s="83" t="s">
        <v>4382</v>
      </c>
      <c r="AP52" s="78" t="b">
        <v>1</v>
      </c>
      <c r="AQ52" s="78" t="b">
        <v>0</v>
      </c>
      <c r="AR52" s="78" t="b">
        <v>0</v>
      </c>
      <c r="AS52" s="78"/>
      <c r="AT52" s="78">
        <v>0</v>
      </c>
      <c r="AU52" s="78"/>
      <c r="AV52" s="78" t="b">
        <v>0</v>
      </c>
      <c r="AW52" s="78" t="s">
        <v>4591</v>
      </c>
      <c r="AX52" s="83" t="s">
        <v>4821</v>
      </c>
      <c r="AY52" s="78" t="s">
        <v>66</v>
      </c>
      <c r="AZ52" s="48"/>
      <c r="BA52" s="48"/>
      <c r="BB52" s="48"/>
      <c r="BC52" s="48"/>
      <c r="BD52" s="48" t="s">
        <v>1094</v>
      </c>
      <c r="BE52" s="48" t="s">
        <v>1094</v>
      </c>
      <c r="BF52" s="106" t="s">
        <v>5176</v>
      </c>
      <c r="BG52" s="106" t="s">
        <v>5176</v>
      </c>
      <c r="BH52" s="106" t="s">
        <v>5494</v>
      </c>
      <c r="BI52" s="106" t="s">
        <v>5494</v>
      </c>
      <c r="BJ52" s="86" t="str">
        <f>REPLACE(INDEX(GroupVertices[Group],MATCH(Vertices[[#This Row],[Vertex]],GroupVertices[Vertex],0)),1,1,"")</f>
        <v>15</v>
      </c>
      <c r="BK52" s="2"/>
      <c r="BL52" s="3"/>
      <c r="BM52" s="3"/>
      <c r="BN52" s="3"/>
      <c r="BO52" s="3"/>
    </row>
    <row r="53" spans="1:67" ht="15">
      <c r="A53" s="64" t="s">
        <v>440</v>
      </c>
      <c r="B53" s="65"/>
      <c r="C53" s="65"/>
      <c r="D53" s="66">
        <v>1.87088993918577</v>
      </c>
      <c r="E53" s="68">
        <v>10</v>
      </c>
      <c r="F53" s="102" t="s">
        <v>1360</v>
      </c>
      <c r="G53" s="65"/>
      <c r="H53" s="69"/>
      <c r="I53" s="70"/>
      <c r="J53" s="70"/>
      <c r="K53" s="69" t="s">
        <v>3443</v>
      </c>
      <c r="L53" s="73"/>
      <c r="M53" s="74">
        <v>3735.65478515625</v>
      </c>
      <c r="N53" s="74">
        <v>2837.919677734375</v>
      </c>
      <c r="O53" s="75"/>
      <c r="P53" s="76"/>
      <c r="Q53" s="76"/>
      <c r="R53" s="88"/>
      <c r="S53" s="48">
        <v>3</v>
      </c>
      <c r="T53" s="48">
        <v>1</v>
      </c>
      <c r="U53" s="49">
        <v>2</v>
      </c>
      <c r="V53" s="49">
        <v>0.5</v>
      </c>
      <c r="W53" s="49">
        <v>0</v>
      </c>
      <c r="X53" s="49">
        <v>1.723401</v>
      </c>
      <c r="Y53" s="49">
        <v>0</v>
      </c>
      <c r="Z53" s="49">
        <v>0</v>
      </c>
      <c r="AA53" s="71">
        <v>53</v>
      </c>
      <c r="AB53" s="71"/>
      <c r="AC53" s="72"/>
      <c r="AD53" s="78" t="s">
        <v>3443</v>
      </c>
      <c r="AE53" s="78">
        <v>96</v>
      </c>
      <c r="AF53" s="78">
        <v>166</v>
      </c>
      <c r="AG53" s="78">
        <v>12300</v>
      </c>
      <c r="AH53" s="78">
        <v>9918</v>
      </c>
      <c r="AI53" s="78"/>
      <c r="AJ53" s="78"/>
      <c r="AK53" s="78"/>
      <c r="AL53" s="78"/>
      <c r="AM53" s="78"/>
      <c r="AN53" s="80">
        <v>41718.70915509259</v>
      </c>
      <c r="AO53" s="83" t="s">
        <v>4413</v>
      </c>
      <c r="AP53" s="78" t="b">
        <v>0</v>
      </c>
      <c r="AQ53" s="78" t="b">
        <v>0</v>
      </c>
      <c r="AR53" s="78" t="b">
        <v>1</v>
      </c>
      <c r="AS53" s="78"/>
      <c r="AT53" s="78">
        <v>8</v>
      </c>
      <c r="AU53" s="83" t="s">
        <v>4485</v>
      </c>
      <c r="AV53" s="78" t="b">
        <v>0</v>
      </c>
      <c r="AW53" s="78" t="s">
        <v>4591</v>
      </c>
      <c r="AX53" s="83" t="s">
        <v>4858</v>
      </c>
      <c r="AY53" s="78" t="s">
        <v>66</v>
      </c>
      <c r="AZ53" s="48"/>
      <c r="BA53" s="48"/>
      <c r="BB53" s="48"/>
      <c r="BC53" s="48"/>
      <c r="BD53" s="48" t="s">
        <v>1099</v>
      </c>
      <c r="BE53" s="48" t="s">
        <v>1099</v>
      </c>
      <c r="BF53" s="106" t="s">
        <v>5203</v>
      </c>
      <c r="BG53" s="106" t="s">
        <v>5203</v>
      </c>
      <c r="BH53" s="106" t="s">
        <v>5521</v>
      </c>
      <c r="BI53" s="106" t="s">
        <v>5521</v>
      </c>
      <c r="BJ53" s="86" t="str">
        <f>REPLACE(INDEX(GroupVertices[Group],MATCH(Vertices[[#This Row],[Vertex]],GroupVertices[Vertex],0)),1,1,"")</f>
        <v>19</v>
      </c>
      <c r="BK53" s="2"/>
      <c r="BL53" s="3"/>
      <c r="BM53" s="3"/>
      <c r="BN53" s="3"/>
      <c r="BO53" s="3"/>
    </row>
    <row r="54" spans="1:67" ht="15">
      <c r="A54" s="64" t="s">
        <v>319</v>
      </c>
      <c r="B54" s="65"/>
      <c r="C54" s="65"/>
      <c r="D54" s="66">
        <v>1.87088993918577</v>
      </c>
      <c r="E54" s="68">
        <v>10</v>
      </c>
      <c r="F54" s="102" t="s">
        <v>1256</v>
      </c>
      <c r="G54" s="65"/>
      <c r="H54" s="69"/>
      <c r="I54" s="70"/>
      <c r="J54" s="70"/>
      <c r="K54" s="69" t="s">
        <v>3293</v>
      </c>
      <c r="L54" s="73"/>
      <c r="M54" s="74">
        <v>3735.04833984375</v>
      </c>
      <c r="N54" s="74">
        <v>1591.36083984375</v>
      </c>
      <c r="O54" s="75"/>
      <c r="P54" s="76"/>
      <c r="Q54" s="76"/>
      <c r="R54" s="88"/>
      <c r="S54" s="48">
        <v>2</v>
      </c>
      <c r="T54" s="48">
        <v>2</v>
      </c>
      <c r="U54" s="49">
        <v>2</v>
      </c>
      <c r="V54" s="49">
        <v>0.5</v>
      </c>
      <c r="W54" s="49">
        <v>0</v>
      </c>
      <c r="X54" s="49">
        <v>1.723401</v>
      </c>
      <c r="Y54" s="49">
        <v>0</v>
      </c>
      <c r="Z54" s="49">
        <v>0</v>
      </c>
      <c r="AA54" s="71">
        <v>54</v>
      </c>
      <c r="AB54" s="71"/>
      <c r="AC54" s="72"/>
      <c r="AD54" s="78" t="s">
        <v>3293</v>
      </c>
      <c r="AE54" s="78">
        <v>368</v>
      </c>
      <c r="AF54" s="78">
        <v>593</v>
      </c>
      <c r="AG54" s="78">
        <v>19156</v>
      </c>
      <c r="AH54" s="78">
        <v>18157</v>
      </c>
      <c r="AI54" s="78"/>
      <c r="AJ54" s="78" t="s">
        <v>3627</v>
      </c>
      <c r="AK54" s="78" t="s">
        <v>3071</v>
      </c>
      <c r="AL54" s="83" t="s">
        <v>4087</v>
      </c>
      <c r="AM54" s="78"/>
      <c r="AN54" s="80">
        <v>40830.212858796294</v>
      </c>
      <c r="AO54" s="83" t="s">
        <v>4277</v>
      </c>
      <c r="AP54" s="78" t="b">
        <v>0</v>
      </c>
      <c r="AQ54" s="78" t="b">
        <v>0</v>
      </c>
      <c r="AR54" s="78" t="b">
        <v>0</v>
      </c>
      <c r="AS54" s="78"/>
      <c r="AT54" s="78">
        <v>9</v>
      </c>
      <c r="AU54" s="83" t="s">
        <v>4485</v>
      </c>
      <c r="AV54" s="78" t="b">
        <v>0</v>
      </c>
      <c r="AW54" s="78" t="s">
        <v>4591</v>
      </c>
      <c r="AX54" s="83" t="s">
        <v>4708</v>
      </c>
      <c r="AY54" s="78" t="s">
        <v>66</v>
      </c>
      <c r="AZ54" s="48" t="s">
        <v>4983</v>
      </c>
      <c r="BA54" s="48" t="s">
        <v>4983</v>
      </c>
      <c r="BB54" s="48" t="s">
        <v>1040</v>
      </c>
      <c r="BC54" s="48" t="s">
        <v>1040</v>
      </c>
      <c r="BD54" s="48" t="s">
        <v>4991</v>
      </c>
      <c r="BE54" s="48" t="s">
        <v>4997</v>
      </c>
      <c r="BF54" s="106" t="s">
        <v>5090</v>
      </c>
      <c r="BG54" s="106" t="s">
        <v>5283</v>
      </c>
      <c r="BH54" s="106" t="s">
        <v>5411</v>
      </c>
      <c r="BI54" s="106" t="s">
        <v>5588</v>
      </c>
      <c r="BJ54" s="86" t="str">
        <f>REPLACE(INDEX(GroupVertices[Group],MATCH(Vertices[[#This Row],[Vertex]],GroupVertices[Vertex],0)),1,1,"")</f>
        <v>18</v>
      </c>
      <c r="BK54" s="2"/>
      <c r="BL54" s="3"/>
      <c r="BM54" s="3"/>
      <c r="BN54" s="3"/>
      <c r="BO54" s="3"/>
    </row>
    <row r="55" spans="1:67" ht="15">
      <c r="A55" s="64" t="s">
        <v>298</v>
      </c>
      <c r="B55" s="65"/>
      <c r="C55" s="65"/>
      <c r="D55" s="66">
        <v>1.87088993918577</v>
      </c>
      <c r="E55" s="68">
        <v>10</v>
      </c>
      <c r="F55" s="102" t="s">
        <v>1239</v>
      </c>
      <c r="G55" s="65"/>
      <c r="H55" s="69"/>
      <c r="I55" s="70"/>
      <c r="J55" s="70"/>
      <c r="K55" s="69" t="s">
        <v>3220</v>
      </c>
      <c r="L55" s="73"/>
      <c r="M55" s="74">
        <v>4336.1552734375</v>
      </c>
      <c r="N55" s="74">
        <v>8540.259765625</v>
      </c>
      <c r="O55" s="75"/>
      <c r="P55" s="76"/>
      <c r="Q55" s="76"/>
      <c r="R55" s="88"/>
      <c r="S55" s="48">
        <v>1</v>
      </c>
      <c r="T55" s="48">
        <v>1</v>
      </c>
      <c r="U55" s="49">
        <v>2</v>
      </c>
      <c r="V55" s="49">
        <v>0.5</v>
      </c>
      <c r="W55" s="49">
        <v>0</v>
      </c>
      <c r="X55" s="49">
        <v>1.196382</v>
      </c>
      <c r="Y55" s="49">
        <v>0</v>
      </c>
      <c r="Z55" s="49">
        <v>0</v>
      </c>
      <c r="AA55" s="71">
        <v>55</v>
      </c>
      <c r="AB55" s="71"/>
      <c r="AC55" s="72"/>
      <c r="AD55" s="78" t="s">
        <v>3220</v>
      </c>
      <c r="AE55" s="78">
        <v>1451</v>
      </c>
      <c r="AF55" s="78">
        <v>18816</v>
      </c>
      <c r="AG55" s="78">
        <v>6747</v>
      </c>
      <c r="AH55" s="78">
        <v>10352</v>
      </c>
      <c r="AI55" s="78"/>
      <c r="AJ55" s="78" t="s">
        <v>3558</v>
      </c>
      <c r="AK55" s="78" t="s">
        <v>3863</v>
      </c>
      <c r="AL55" s="83" t="s">
        <v>4058</v>
      </c>
      <c r="AM55" s="78"/>
      <c r="AN55" s="80">
        <v>39929.772199074076</v>
      </c>
      <c r="AO55" s="83" t="s">
        <v>4207</v>
      </c>
      <c r="AP55" s="78" t="b">
        <v>1</v>
      </c>
      <c r="AQ55" s="78" t="b">
        <v>0</v>
      </c>
      <c r="AR55" s="78" t="b">
        <v>0</v>
      </c>
      <c r="AS55" s="78"/>
      <c r="AT55" s="78">
        <v>263</v>
      </c>
      <c r="AU55" s="83" t="s">
        <v>4485</v>
      </c>
      <c r="AV55" s="78" t="b">
        <v>1</v>
      </c>
      <c r="AW55" s="78" t="s">
        <v>4591</v>
      </c>
      <c r="AX55" s="83" t="s">
        <v>4634</v>
      </c>
      <c r="AY55" s="78" t="s">
        <v>66</v>
      </c>
      <c r="AZ55" s="48"/>
      <c r="BA55" s="48"/>
      <c r="BB55" s="48"/>
      <c r="BC55" s="48"/>
      <c r="BD55" s="48" t="s">
        <v>1048</v>
      </c>
      <c r="BE55" s="48" t="s">
        <v>1048</v>
      </c>
      <c r="BF55" s="106" t="s">
        <v>5032</v>
      </c>
      <c r="BG55" s="106" t="s">
        <v>5032</v>
      </c>
      <c r="BH55" s="106" t="s">
        <v>5354</v>
      </c>
      <c r="BI55" s="106" t="s">
        <v>5354</v>
      </c>
      <c r="BJ55" s="86" t="str">
        <f>REPLACE(INDEX(GroupVertices[Group],MATCH(Vertices[[#This Row],[Vertex]],GroupVertices[Vertex],0)),1,1,"")</f>
        <v>20</v>
      </c>
      <c r="BK55" s="2"/>
      <c r="BL55" s="3"/>
      <c r="BM55" s="3"/>
      <c r="BN55" s="3"/>
      <c r="BO55" s="3"/>
    </row>
    <row r="56" spans="1:67" ht="15">
      <c r="A56" s="64" t="s">
        <v>417</v>
      </c>
      <c r="B56" s="65"/>
      <c r="C56" s="65"/>
      <c r="D56" s="66">
        <v>1.87088993918577</v>
      </c>
      <c r="E56" s="68">
        <v>10</v>
      </c>
      <c r="F56" s="102" t="s">
        <v>1339</v>
      </c>
      <c r="G56" s="65"/>
      <c r="H56" s="69"/>
      <c r="I56" s="70"/>
      <c r="J56" s="70"/>
      <c r="K56" s="69" t="s">
        <v>3418</v>
      </c>
      <c r="L56" s="73"/>
      <c r="M56" s="74">
        <v>4218.71826171875</v>
      </c>
      <c r="N56" s="74">
        <v>5331.03564453125</v>
      </c>
      <c r="O56" s="75"/>
      <c r="P56" s="76"/>
      <c r="Q56" s="76"/>
      <c r="R56" s="88"/>
      <c r="S56" s="48">
        <v>0</v>
      </c>
      <c r="T56" s="48">
        <v>2</v>
      </c>
      <c r="U56" s="49">
        <v>2</v>
      </c>
      <c r="V56" s="49">
        <v>0.5</v>
      </c>
      <c r="W56" s="49">
        <v>0</v>
      </c>
      <c r="X56" s="49">
        <v>1.459457</v>
      </c>
      <c r="Y56" s="49">
        <v>0</v>
      </c>
      <c r="Z56" s="49">
        <v>0</v>
      </c>
      <c r="AA56" s="71">
        <v>56</v>
      </c>
      <c r="AB56" s="71"/>
      <c r="AC56" s="72"/>
      <c r="AD56" s="78" t="s">
        <v>3418</v>
      </c>
      <c r="AE56" s="78">
        <v>247</v>
      </c>
      <c r="AF56" s="78">
        <v>143</v>
      </c>
      <c r="AG56" s="78">
        <v>7295</v>
      </c>
      <c r="AH56" s="78">
        <v>1477</v>
      </c>
      <c r="AI56" s="78"/>
      <c r="AJ56" s="78" t="s">
        <v>3742</v>
      </c>
      <c r="AK56" s="78" t="s">
        <v>3981</v>
      </c>
      <c r="AL56" s="78"/>
      <c r="AM56" s="78"/>
      <c r="AN56" s="80">
        <v>40427.79725694445</v>
      </c>
      <c r="AO56" s="83" t="s">
        <v>4394</v>
      </c>
      <c r="AP56" s="78" t="b">
        <v>1</v>
      </c>
      <c r="AQ56" s="78" t="b">
        <v>0</v>
      </c>
      <c r="AR56" s="78" t="b">
        <v>1</v>
      </c>
      <c r="AS56" s="78"/>
      <c r="AT56" s="78">
        <v>2</v>
      </c>
      <c r="AU56" s="83" t="s">
        <v>4485</v>
      </c>
      <c r="AV56" s="78" t="b">
        <v>0</v>
      </c>
      <c r="AW56" s="78" t="s">
        <v>4591</v>
      </c>
      <c r="AX56" s="83" t="s">
        <v>4833</v>
      </c>
      <c r="AY56" s="78" t="s">
        <v>66</v>
      </c>
      <c r="AZ56" s="48"/>
      <c r="BA56" s="48"/>
      <c r="BB56" s="48"/>
      <c r="BC56" s="48"/>
      <c r="BD56" s="48" t="s">
        <v>1096</v>
      </c>
      <c r="BE56" s="48" t="s">
        <v>1096</v>
      </c>
      <c r="BF56" s="106" t="s">
        <v>5184</v>
      </c>
      <c r="BG56" s="106" t="s">
        <v>5184</v>
      </c>
      <c r="BH56" s="106" t="s">
        <v>5502</v>
      </c>
      <c r="BI56" s="106" t="s">
        <v>5502</v>
      </c>
      <c r="BJ56" s="86" t="str">
        <f>REPLACE(INDEX(GroupVertices[Group],MATCH(Vertices[[#This Row],[Vertex]],GroupVertices[Vertex],0)),1,1,"")</f>
        <v>13</v>
      </c>
      <c r="BK56" s="2"/>
      <c r="BL56" s="3"/>
      <c r="BM56" s="3"/>
      <c r="BN56" s="3"/>
      <c r="BO56" s="3"/>
    </row>
    <row r="57" spans="1:67" ht="15">
      <c r="A57" s="64" t="s">
        <v>387</v>
      </c>
      <c r="B57" s="65"/>
      <c r="C57" s="65"/>
      <c r="D57" s="66">
        <v>1.5322848102291964</v>
      </c>
      <c r="E57" s="68">
        <v>10</v>
      </c>
      <c r="F57" s="102" t="s">
        <v>1318</v>
      </c>
      <c r="G57" s="65"/>
      <c r="H57" s="69"/>
      <c r="I57" s="70"/>
      <c r="J57" s="70"/>
      <c r="K57" s="69" t="s">
        <v>3270</v>
      </c>
      <c r="L57" s="73"/>
      <c r="M57" s="74">
        <v>2757.908935546875</v>
      </c>
      <c r="N57" s="74">
        <v>1660.4434814453125</v>
      </c>
      <c r="O57" s="75"/>
      <c r="P57" s="76"/>
      <c r="Q57" s="76"/>
      <c r="R57" s="88"/>
      <c r="S57" s="48">
        <v>2</v>
      </c>
      <c r="T57" s="48">
        <v>2</v>
      </c>
      <c r="U57" s="49">
        <v>1.166667</v>
      </c>
      <c r="V57" s="49">
        <v>0.166667</v>
      </c>
      <c r="W57" s="49">
        <v>0</v>
      </c>
      <c r="X57" s="49">
        <v>1.165962</v>
      </c>
      <c r="Y57" s="49">
        <v>0.3333333333333333</v>
      </c>
      <c r="Z57" s="49">
        <v>0</v>
      </c>
      <c r="AA57" s="71">
        <v>57</v>
      </c>
      <c r="AB57" s="71"/>
      <c r="AC57" s="72"/>
      <c r="AD57" s="78" t="s">
        <v>3270</v>
      </c>
      <c r="AE57" s="78">
        <v>752</v>
      </c>
      <c r="AF57" s="78">
        <v>22889</v>
      </c>
      <c r="AG57" s="78">
        <v>7404</v>
      </c>
      <c r="AH57" s="78">
        <v>1252</v>
      </c>
      <c r="AI57" s="78"/>
      <c r="AJ57" s="78" t="s">
        <v>3605</v>
      </c>
      <c r="AK57" s="78" t="s">
        <v>3897</v>
      </c>
      <c r="AL57" s="83" t="s">
        <v>4075</v>
      </c>
      <c r="AM57" s="78"/>
      <c r="AN57" s="80">
        <v>40445.71642361111</v>
      </c>
      <c r="AO57" s="83" t="s">
        <v>4255</v>
      </c>
      <c r="AP57" s="78" t="b">
        <v>0</v>
      </c>
      <c r="AQ57" s="78" t="b">
        <v>0</v>
      </c>
      <c r="AR57" s="78" t="b">
        <v>1</v>
      </c>
      <c r="AS57" s="78"/>
      <c r="AT57" s="78">
        <v>133</v>
      </c>
      <c r="AU57" s="83" t="s">
        <v>4485</v>
      </c>
      <c r="AV57" s="78" t="b">
        <v>0</v>
      </c>
      <c r="AW57" s="78" t="s">
        <v>4591</v>
      </c>
      <c r="AX57" s="83" t="s">
        <v>4685</v>
      </c>
      <c r="AY57" s="78" t="s">
        <v>66</v>
      </c>
      <c r="AZ57" s="48" t="s">
        <v>1023</v>
      </c>
      <c r="BA57" s="48" t="s">
        <v>1023</v>
      </c>
      <c r="BB57" s="48" t="s">
        <v>1044</v>
      </c>
      <c r="BC57" s="48" t="s">
        <v>1044</v>
      </c>
      <c r="BD57" s="48" t="s">
        <v>1089</v>
      </c>
      <c r="BE57" s="48" t="s">
        <v>1089</v>
      </c>
      <c r="BF57" s="106" t="s">
        <v>5074</v>
      </c>
      <c r="BG57" s="106" t="s">
        <v>5074</v>
      </c>
      <c r="BH57" s="106" t="s">
        <v>5395</v>
      </c>
      <c r="BI57" s="106" t="s">
        <v>5395</v>
      </c>
      <c r="BJ57" s="86" t="str">
        <f>REPLACE(INDEX(GroupVertices[Group],MATCH(Vertices[[#This Row],[Vertex]],GroupVertices[Vertex],0)),1,1,"")</f>
        <v>9</v>
      </c>
      <c r="BK57" s="2"/>
      <c r="BL57" s="3"/>
      <c r="BM57" s="3"/>
      <c r="BN57" s="3"/>
      <c r="BO57" s="3"/>
    </row>
    <row r="58" spans="1:67" ht="15">
      <c r="A58" s="64" t="s">
        <v>286</v>
      </c>
      <c r="B58" s="65"/>
      <c r="C58" s="65"/>
      <c r="D58" s="66">
        <v>1</v>
      </c>
      <c r="E58" s="68">
        <v>10</v>
      </c>
      <c r="F58" s="102" t="s">
        <v>1230</v>
      </c>
      <c r="G58" s="65"/>
      <c r="H58" s="69"/>
      <c r="I58" s="70"/>
      <c r="J58" s="70"/>
      <c r="K58" s="69" t="s">
        <v>3269</v>
      </c>
      <c r="L58" s="73"/>
      <c r="M58" s="74">
        <v>3109.145751953125</v>
      </c>
      <c r="N58" s="74">
        <v>2068.764404296875</v>
      </c>
      <c r="O58" s="75"/>
      <c r="P58" s="76"/>
      <c r="Q58" s="76"/>
      <c r="R58" s="88"/>
      <c r="S58" s="48">
        <v>0</v>
      </c>
      <c r="T58" s="48">
        <v>3</v>
      </c>
      <c r="U58" s="49">
        <v>0.5</v>
      </c>
      <c r="V58" s="49">
        <v>0.142857</v>
      </c>
      <c r="W58" s="49">
        <v>0</v>
      </c>
      <c r="X58" s="49">
        <v>0.902381</v>
      </c>
      <c r="Y58" s="49">
        <v>0.3333333333333333</v>
      </c>
      <c r="Z58" s="49">
        <v>0</v>
      </c>
      <c r="AA58" s="71">
        <v>58</v>
      </c>
      <c r="AB58" s="71"/>
      <c r="AC58" s="72"/>
      <c r="AD58" s="78" t="s">
        <v>3269</v>
      </c>
      <c r="AE58" s="78">
        <v>620</v>
      </c>
      <c r="AF58" s="78">
        <v>49</v>
      </c>
      <c r="AG58" s="78">
        <v>15</v>
      </c>
      <c r="AH58" s="78">
        <v>5</v>
      </c>
      <c r="AI58" s="78"/>
      <c r="AJ58" s="78"/>
      <c r="AK58" s="78" t="s">
        <v>3896</v>
      </c>
      <c r="AL58" s="78"/>
      <c r="AM58" s="78"/>
      <c r="AN58" s="80">
        <v>41856.419444444444</v>
      </c>
      <c r="AO58" s="83" t="s">
        <v>4254</v>
      </c>
      <c r="AP58" s="78" t="b">
        <v>1</v>
      </c>
      <c r="AQ58" s="78" t="b">
        <v>0</v>
      </c>
      <c r="AR58" s="78" t="b">
        <v>1</v>
      </c>
      <c r="AS58" s="78"/>
      <c r="AT58" s="78">
        <v>1</v>
      </c>
      <c r="AU58" s="83" t="s">
        <v>4485</v>
      </c>
      <c r="AV58" s="78" t="b">
        <v>0</v>
      </c>
      <c r="AW58" s="78" t="s">
        <v>4591</v>
      </c>
      <c r="AX58" s="83" t="s">
        <v>4684</v>
      </c>
      <c r="AY58" s="78" t="s">
        <v>66</v>
      </c>
      <c r="AZ58" s="48"/>
      <c r="BA58" s="48"/>
      <c r="BB58" s="48"/>
      <c r="BC58" s="48"/>
      <c r="BD58" s="48" t="s">
        <v>1062</v>
      </c>
      <c r="BE58" s="48" t="s">
        <v>1062</v>
      </c>
      <c r="BF58" s="106" t="s">
        <v>5074</v>
      </c>
      <c r="BG58" s="106" t="s">
        <v>5074</v>
      </c>
      <c r="BH58" s="106" t="s">
        <v>5395</v>
      </c>
      <c r="BI58" s="106" t="s">
        <v>5395</v>
      </c>
      <c r="BJ58" s="86" t="str">
        <f>REPLACE(INDEX(GroupVertices[Group],MATCH(Vertices[[#This Row],[Vertex]],GroupVertices[Vertex],0)),1,1,"")</f>
        <v>9</v>
      </c>
      <c r="BK58" s="2"/>
      <c r="BL58" s="3"/>
      <c r="BM58" s="3"/>
      <c r="BN58" s="3"/>
      <c r="BO58" s="3"/>
    </row>
    <row r="59" spans="1:67" ht="15">
      <c r="A59" s="64" t="s">
        <v>388</v>
      </c>
      <c r="B59" s="65"/>
      <c r="C59" s="65"/>
      <c r="D59" s="66">
        <v>1</v>
      </c>
      <c r="E59" s="68">
        <v>10</v>
      </c>
      <c r="F59" s="102" t="s">
        <v>1319</v>
      </c>
      <c r="G59" s="65"/>
      <c r="H59" s="69"/>
      <c r="I59" s="70"/>
      <c r="J59" s="70"/>
      <c r="K59" s="69" t="s">
        <v>3387</v>
      </c>
      <c r="L59" s="73"/>
      <c r="M59" s="74">
        <v>2784.2666015625</v>
      </c>
      <c r="N59" s="74">
        <v>879.8115234375</v>
      </c>
      <c r="O59" s="75"/>
      <c r="P59" s="76"/>
      <c r="Q59" s="76"/>
      <c r="R59" s="88"/>
      <c r="S59" s="48">
        <v>0</v>
      </c>
      <c r="T59" s="48">
        <v>3</v>
      </c>
      <c r="U59" s="49">
        <v>0.5</v>
      </c>
      <c r="V59" s="49">
        <v>0.142857</v>
      </c>
      <c r="W59" s="49">
        <v>0</v>
      </c>
      <c r="X59" s="49">
        <v>0.902381</v>
      </c>
      <c r="Y59" s="49">
        <v>0.3333333333333333</v>
      </c>
      <c r="Z59" s="49">
        <v>0</v>
      </c>
      <c r="AA59" s="71">
        <v>59</v>
      </c>
      <c r="AB59" s="71"/>
      <c r="AC59" s="72"/>
      <c r="AD59" s="78" t="s">
        <v>3387</v>
      </c>
      <c r="AE59" s="78">
        <v>821</v>
      </c>
      <c r="AF59" s="78">
        <v>426</v>
      </c>
      <c r="AG59" s="78">
        <v>9611</v>
      </c>
      <c r="AH59" s="78">
        <v>32032</v>
      </c>
      <c r="AI59" s="78"/>
      <c r="AJ59" s="78" t="s">
        <v>3714</v>
      </c>
      <c r="AK59" s="78" t="s">
        <v>3963</v>
      </c>
      <c r="AL59" s="78"/>
      <c r="AM59" s="78"/>
      <c r="AN59" s="80">
        <v>43094.551620370374</v>
      </c>
      <c r="AO59" s="83" t="s">
        <v>4364</v>
      </c>
      <c r="AP59" s="78" t="b">
        <v>1</v>
      </c>
      <c r="AQ59" s="78" t="b">
        <v>0</v>
      </c>
      <c r="AR59" s="78" t="b">
        <v>1</v>
      </c>
      <c r="AS59" s="78"/>
      <c r="AT59" s="78">
        <v>0</v>
      </c>
      <c r="AU59" s="78"/>
      <c r="AV59" s="78" t="b">
        <v>0</v>
      </c>
      <c r="AW59" s="78" t="s">
        <v>4591</v>
      </c>
      <c r="AX59" s="83" t="s">
        <v>4802</v>
      </c>
      <c r="AY59" s="78" t="s">
        <v>66</v>
      </c>
      <c r="AZ59" s="48"/>
      <c r="BA59" s="48"/>
      <c r="BB59" s="48"/>
      <c r="BC59" s="48"/>
      <c r="BD59" s="48" t="s">
        <v>1062</v>
      </c>
      <c r="BE59" s="48" t="s">
        <v>1062</v>
      </c>
      <c r="BF59" s="106" t="s">
        <v>5074</v>
      </c>
      <c r="BG59" s="106" t="s">
        <v>5074</v>
      </c>
      <c r="BH59" s="106" t="s">
        <v>5395</v>
      </c>
      <c r="BI59" s="106" t="s">
        <v>5395</v>
      </c>
      <c r="BJ59" s="86" t="str">
        <f>REPLACE(INDEX(GroupVertices[Group],MATCH(Vertices[[#This Row],[Vertex]],GroupVertices[Vertex],0)),1,1,"")</f>
        <v>9</v>
      </c>
      <c r="BK59" s="2"/>
      <c r="BL59" s="3"/>
      <c r="BM59" s="3"/>
      <c r="BN59" s="3"/>
      <c r="BO59" s="3"/>
    </row>
    <row r="60" spans="1:67" ht="15">
      <c r="A60" s="64" t="s">
        <v>474</v>
      </c>
      <c r="B60" s="65"/>
      <c r="C60" s="65"/>
      <c r="D60" s="66">
        <v>1</v>
      </c>
      <c r="E60" s="68">
        <v>10</v>
      </c>
      <c r="F60" s="102" t="s">
        <v>1388</v>
      </c>
      <c r="G60" s="65"/>
      <c r="H60" s="69"/>
      <c r="I60" s="70"/>
      <c r="J60" s="70"/>
      <c r="K60" s="69" t="s">
        <v>3472</v>
      </c>
      <c r="L60" s="73"/>
      <c r="M60" s="74">
        <v>3345.461669921875</v>
      </c>
      <c r="N60" s="74">
        <v>691.5822143554688</v>
      </c>
      <c r="O60" s="75"/>
      <c r="P60" s="76"/>
      <c r="Q60" s="76"/>
      <c r="R60" s="88"/>
      <c r="S60" s="48">
        <v>0</v>
      </c>
      <c r="T60" s="48">
        <v>2</v>
      </c>
      <c r="U60" s="49">
        <v>0.5</v>
      </c>
      <c r="V60" s="49">
        <v>0.125</v>
      </c>
      <c r="W60" s="49">
        <v>0</v>
      </c>
      <c r="X60" s="49">
        <v>0.654614</v>
      </c>
      <c r="Y60" s="49">
        <v>0</v>
      </c>
      <c r="Z60" s="49">
        <v>0</v>
      </c>
      <c r="AA60" s="71">
        <v>60</v>
      </c>
      <c r="AB60" s="71"/>
      <c r="AC60" s="72"/>
      <c r="AD60" s="78" t="s">
        <v>3472</v>
      </c>
      <c r="AE60" s="78">
        <v>940</v>
      </c>
      <c r="AF60" s="78">
        <v>330</v>
      </c>
      <c r="AG60" s="78">
        <v>12591</v>
      </c>
      <c r="AH60" s="78">
        <v>28538</v>
      </c>
      <c r="AI60" s="78"/>
      <c r="AJ60" s="78" t="s">
        <v>3792</v>
      </c>
      <c r="AK60" s="78" t="s">
        <v>4013</v>
      </c>
      <c r="AL60" s="83" t="s">
        <v>4145</v>
      </c>
      <c r="AM60" s="78"/>
      <c r="AN60" s="80">
        <v>41905.68209490741</v>
      </c>
      <c r="AO60" s="83" t="s">
        <v>4443</v>
      </c>
      <c r="AP60" s="78" t="b">
        <v>1</v>
      </c>
      <c r="AQ60" s="78" t="b">
        <v>0</v>
      </c>
      <c r="AR60" s="78" t="b">
        <v>1</v>
      </c>
      <c r="AS60" s="78"/>
      <c r="AT60" s="78">
        <v>6</v>
      </c>
      <c r="AU60" s="83" t="s">
        <v>4485</v>
      </c>
      <c r="AV60" s="78" t="b">
        <v>0</v>
      </c>
      <c r="AW60" s="78" t="s">
        <v>4591</v>
      </c>
      <c r="AX60" s="83" t="s">
        <v>4889</v>
      </c>
      <c r="AY60" s="78" t="s">
        <v>66</v>
      </c>
      <c r="AZ60" s="48" t="s">
        <v>1023</v>
      </c>
      <c r="BA60" s="48" t="s">
        <v>1023</v>
      </c>
      <c r="BB60" s="48" t="s">
        <v>1044</v>
      </c>
      <c r="BC60" s="48" t="s">
        <v>1044</v>
      </c>
      <c r="BD60" s="48" t="s">
        <v>1089</v>
      </c>
      <c r="BE60" s="48" t="s">
        <v>1089</v>
      </c>
      <c r="BF60" s="106" t="s">
        <v>5074</v>
      </c>
      <c r="BG60" s="106" t="s">
        <v>5074</v>
      </c>
      <c r="BH60" s="106" t="s">
        <v>5395</v>
      </c>
      <c r="BI60" s="106" t="s">
        <v>5395</v>
      </c>
      <c r="BJ60" s="86" t="str">
        <f>REPLACE(INDEX(GroupVertices[Group],MATCH(Vertices[[#This Row],[Vertex]],GroupVertices[Vertex],0)),1,1,"")</f>
        <v>9</v>
      </c>
      <c r="BK60" s="2"/>
      <c r="BL60" s="3"/>
      <c r="BM60" s="3"/>
      <c r="BN60" s="3"/>
      <c r="BO60" s="3"/>
    </row>
    <row r="61" spans="1:67" ht="15">
      <c r="A61" s="64" t="s">
        <v>427</v>
      </c>
      <c r="B61" s="65"/>
      <c r="C61" s="65"/>
      <c r="D61" s="66">
        <v>1.5</v>
      </c>
      <c r="E61" s="68">
        <v>98.20633423825507</v>
      </c>
      <c r="F61" s="102" t="s">
        <v>1348</v>
      </c>
      <c r="G61" s="65"/>
      <c r="H61" s="69"/>
      <c r="I61" s="70"/>
      <c r="J61" s="70"/>
      <c r="K61" s="69" t="s">
        <v>3430</v>
      </c>
      <c r="L61" s="73"/>
      <c r="M61" s="74">
        <v>970.7320556640625</v>
      </c>
      <c r="N61" s="74">
        <v>1020.3013305664062</v>
      </c>
      <c r="O61" s="75"/>
      <c r="P61" s="76"/>
      <c r="Q61" s="76"/>
      <c r="R61" s="88"/>
      <c r="S61" s="48">
        <v>0</v>
      </c>
      <c r="T61" s="48">
        <v>2</v>
      </c>
      <c r="U61" s="49">
        <v>0</v>
      </c>
      <c r="V61" s="49">
        <v>0.002564</v>
      </c>
      <c r="W61" s="49">
        <v>0.014684</v>
      </c>
      <c r="X61" s="49">
        <v>0.711163</v>
      </c>
      <c r="Y61" s="49">
        <v>0.5</v>
      </c>
      <c r="Z61" s="49">
        <v>0</v>
      </c>
      <c r="AA61" s="71">
        <v>61</v>
      </c>
      <c r="AB61" s="71"/>
      <c r="AC61" s="72"/>
      <c r="AD61" s="78" t="s">
        <v>3430</v>
      </c>
      <c r="AE61" s="78">
        <v>703</v>
      </c>
      <c r="AF61" s="78">
        <v>1977</v>
      </c>
      <c r="AG61" s="78">
        <v>90146</v>
      </c>
      <c r="AH61" s="78">
        <v>25691</v>
      </c>
      <c r="AI61" s="78"/>
      <c r="AJ61" s="78" t="s">
        <v>3753</v>
      </c>
      <c r="AK61" s="78" t="s">
        <v>3987</v>
      </c>
      <c r="AL61" s="78"/>
      <c r="AM61" s="78"/>
      <c r="AN61" s="80">
        <v>39944.08356481481</v>
      </c>
      <c r="AO61" s="78"/>
      <c r="AP61" s="78" t="b">
        <v>0</v>
      </c>
      <c r="AQ61" s="78" t="b">
        <v>0</v>
      </c>
      <c r="AR61" s="78" t="b">
        <v>1</v>
      </c>
      <c r="AS61" s="78"/>
      <c r="AT61" s="78">
        <v>39</v>
      </c>
      <c r="AU61" s="83" t="s">
        <v>4484</v>
      </c>
      <c r="AV61" s="78" t="b">
        <v>0</v>
      </c>
      <c r="AW61" s="78" t="s">
        <v>4591</v>
      </c>
      <c r="AX61" s="83" t="s">
        <v>4845</v>
      </c>
      <c r="AY61" s="78" t="s">
        <v>66</v>
      </c>
      <c r="AZ61" s="48"/>
      <c r="BA61" s="48"/>
      <c r="BB61" s="48"/>
      <c r="BC61" s="48"/>
      <c r="BD61" s="48" t="s">
        <v>1048</v>
      </c>
      <c r="BE61" s="48" t="s">
        <v>1048</v>
      </c>
      <c r="BF61" s="106" t="s">
        <v>5193</v>
      </c>
      <c r="BG61" s="106" t="s">
        <v>5193</v>
      </c>
      <c r="BH61" s="106" t="s">
        <v>5511</v>
      </c>
      <c r="BI61" s="106" t="s">
        <v>5511</v>
      </c>
      <c r="BJ61" s="86" t="str">
        <f>REPLACE(INDEX(GroupVertices[Group],MATCH(Vertices[[#This Row],[Vertex]],GroupVertices[Vertex],0)),1,1,"")</f>
        <v>2</v>
      </c>
      <c r="BK61" s="2"/>
      <c r="BL61" s="3"/>
      <c r="BM61" s="3"/>
      <c r="BN61" s="3"/>
      <c r="BO61" s="3"/>
    </row>
    <row r="62" spans="1:67" ht="15">
      <c r="A62" s="64" t="s">
        <v>454</v>
      </c>
      <c r="B62" s="65"/>
      <c r="C62" s="65"/>
      <c r="D62" s="66">
        <v>1.5</v>
      </c>
      <c r="E62" s="68">
        <v>98.20633423825507</v>
      </c>
      <c r="F62" s="102" t="s">
        <v>1373</v>
      </c>
      <c r="G62" s="65"/>
      <c r="H62" s="69"/>
      <c r="I62" s="70"/>
      <c r="J62" s="70"/>
      <c r="K62" s="69" t="s">
        <v>3456</v>
      </c>
      <c r="L62" s="73"/>
      <c r="M62" s="74">
        <v>909.37451171875</v>
      </c>
      <c r="N62" s="74">
        <v>4561.87841796875</v>
      </c>
      <c r="O62" s="75"/>
      <c r="P62" s="76"/>
      <c r="Q62" s="76"/>
      <c r="R62" s="88"/>
      <c r="S62" s="48">
        <v>0</v>
      </c>
      <c r="T62" s="48">
        <v>2</v>
      </c>
      <c r="U62" s="49">
        <v>0</v>
      </c>
      <c r="V62" s="49">
        <v>0.002564</v>
      </c>
      <c r="W62" s="49">
        <v>0.014684</v>
      </c>
      <c r="X62" s="49">
        <v>0.711163</v>
      </c>
      <c r="Y62" s="49">
        <v>0.5</v>
      </c>
      <c r="Z62" s="49">
        <v>0</v>
      </c>
      <c r="AA62" s="71">
        <v>62</v>
      </c>
      <c r="AB62" s="71"/>
      <c r="AC62" s="72"/>
      <c r="AD62" s="78" t="s">
        <v>3456</v>
      </c>
      <c r="AE62" s="78">
        <v>630</v>
      </c>
      <c r="AF62" s="78">
        <v>43</v>
      </c>
      <c r="AG62" s="78">
        <v>464</v>
      </c>
      <c r="AH62" s="78">
        <v>6246</v>
      </c>
      <c r="AI62" s="78"/>
      <c r="AJ62" s="78" t="s">
        <v>3776</v>
      </c>
      <c r="AK62" s="78" t="s">
        <v>4002</v>
      </c>
      <c r="AL62" s="78"/>
      <c r="AM62" s="78"/>
      <c r="AN62" s="80">
        <v>39959.23185185185</v>
      </c>
      <c r="AO62" s="78"/>
      <c r="AP62" s="78" t="b">
        <v>0</v>
      </c>
      <c r="AQ62" s="78" t="b">
        <v>0</v>
      </c>
      <c r="AR62" s="78" t="b">
        <v>1</v>
      </c>
      <c r="AS62" s="78"/>
      <c r="AT62" s="78">
        <v>0</v>
      </c>
      <c r="AU62" s="83" t="s">
        <v>4490</v>
      </c>
      <c r="AV62" s="78" t="b">
        <v>0</v>
      </c>
      <c r="AW62" s="78" t="s">
        <v>4591</v>
      </c>
      <c r="AX62" s="83" t="s">
        <v>4872</v>
      </c>
      <c r="AY62" s="78" t="s">
        <v>66</v>
      </c>
      <c r="AZ62" s="48"/>
      <c r="BA62" s="48"/>
      <c r="BB62" s="48"/>
      <c r="BC62" s="48"/>
      <c r="BD62" s="48" t="s">
        <v>1048</v>
      </c>
      <c r="BE62" s="48" t="s">
        <v>1048</v>
      </c>
      <c r="BF62" s="106" t="s">
        <v>5214</v>
      </c>
      <c r="BG62" s="106" t="s">
        <v>5214</v>
      </c>
      <c r="BH62" s="106" t="s">
        <v>5531</v>
      </c>
      <c r="BI62" s="106" t="s">
        <v>5531</v>
      </c>
      <c r="BJ62" s="86" t="str">
        <f>REPLACE(INDEX(GroupVertices[Group],MATCH(Vertices[[#This Row],[Vertex]],GroupVertices[Vertex],0)),1,1,"")</f>
        <v>2</v>
      </c>
      <c r="BK62" s="2"/>
      <c r="BL62" s="3"/>
      <c r="BM62" s="3"/>
      <c r="BN62" s="3"/>
      <c r="BO62" s="3"/>
    </row>
    <row r="63" spans="1:67" ht="15">
      <c r="A63" s="64" t="s">
        <v>322</v>
      </c>
      <c r="B63" s="65"/>
      <c r="C63" s="65"/>
      <c r="D63" s="66">
        <v>1.5</v>
      </c>
      <c r="E63" s="68">
        <v>97.29722133304105</v>
      </c>
      <c r="F63" s="102" t="s">
        <v>1258</v>
      </c>
      <c r="G63" s="65"/>
      <c r="H63" s="69"/>
      <c r="I63" s="70"/>
      <c r="J63" s="70"/>
      <c r="K63" s="69" t="s">
        <v>3314</v>
      </c>
      <c r="L63" s="73"/>
      <c r="M63" s="74">
        <v>743.2529296875</v>
      </c>
      <c r="N63" s="74">
        <v>5818.35888671875</v>
      </c>
      <c r="O63" s="75"/>
      <c r="P63" s="76"/>
      <c r="Q63" s="76"/>
      <c r="R63" s="88"/>
      <c r="S63" s="48">
        <v>0</v>
      </c>
      <c r="T63" s="48">
        <v>2</v>
      </c>
      <c r="U63" s="49">
        <v>0</v>
      </c>
      <c r="V63" s="49">
        <v>0.002809</v>
      </c>
      <c r="W63" s="49">
        <v>0.01322</v>
      </c>
      <c r="X63" s="49">
        <v>0.726755</v>
      </c>
      <c r="Y63" s="49">
        <v>0.5</v>
      </c>
      <c r="Z63" s="49">
        <v>0</v>
      </c>
      <c r="AA63" s="71">
        <v>63</v>
      </c>
      <c r="AB63" s="71"/>
      <c r="AC63" s="72"/>
      <c r="AD63" s="78" t="s">
        <v>3314</v>
      </c>
      <c r="AE63" s="78">
        <v>99</v>
      </c>
      <c r="AF63" s="78">
        <v>626</v>
      </c>
      <c r="AG63" s="78">
        <v>35745</v>
      </c>
      <c r="AH63" s="78">
        <v>21658</v>
      </c>
      <c r="AI63" s="78"/>
      <c r="AJ63" s="78" t="s">
        <v>3645</v>
      </c>
      <c r="AK63" s="78"/>
      <c r="AL63" s="78"/>
      <c r="AM63" s="78"/>
      <c r="AN63" s="80">
        <v>41515.911469907405</v>
      </c>
      <c r="AO63" s="83" t="s">
        <v>4296</v>
      </c>
      <c r="AP63" s="78" t="b">
        <v>0</v>
      </c>
      <c r="AQ63" s="78" t="b">
        <v>0</v>
      </c>
      <c r="AR63" s="78" t="b">
        <v>1</v>
      </c>
      <c r="AS63" s="78"/>
      <c r="AT63" s="78">
        <v>2</v>
      </c>
      <c r="AU63" s="83" t="s">
        <v>4485</v>
      </c>
      <c r="AV63" s="78" t="b">
        <v>0</v>
      </c>
      <c r="AW63" s="78" t="s">
        <v>4591</v>
      </c>
      <c r="AX63" s="83" t="s">
        <v>4729</v>
      </c>
      <c r="AY63" s="78" t="s">
        <v>66</v>
      </c>
      <c r="AZ63" s="48"/>
      <c r="BA63" s="48"/>
      <c r="BB63" s="48"/>
      <c r="BC63" s="48"/>
      <c r="BD63" s="48" t="s">
        <v>1048</v>
      </c>
      <c r="BE63" s="48" t="s">
        <v>1048</v>
      </c>
      <c r="BF63" s="106" t="s">
        <v>5070</v>
      </c>
      <c r="BG63" s="106" t="s">
        <v>5070</v>
      </c>
      <c r="BH63" s="106" t="s">
        <v>5392</v>
      </c>
      <c r="BI63" s="106" t="s">
        <v>5392</v>
      </c>
      <c r="BJ63" s="86" t="str">
        <f>REPLACE(INDEX(GroupVertices[Group],MATCH(Vertices[[#This Row],[Vertex]],GroupVertices[Vertex],0)),1,1,"")</f>
        <v>1</v>
      </c>
      <c r="BK63" s="2"/>
      <c r="BL63" s="3"/>
      <c r="BM63" s="3"/>
      <c r="BN63" s="3"/>
      <c r="BO63" s="3"/>
    </row>
    <row r="64" spans="1:67" ht="15">
      <c r="A64" s="64" t="s">
        <v>514</v>
      </c>
      <c r="B64" s="65"/>
      <c r="C64" s="65"/>
      <c r="D64" s="66">
        <v>1.5</v>
      </c>
      <c r="E64" s="68">
        <v>96.37430743206826</v>
      </c>
      <c r="F64" s="102" t="s">
        <v>4588</v>
      </c>
      <c r="G64" s="65"/>
      <c r="H64" s="69"/>
      <c r="I64" s="70"/>
      <c r="J64" s="70"/>
      <c r="K64" s="69" t="s">
        <v>3513</v>
      </c>
      <c r="L64" s="73"/>
      <c r="M64" s="74">
        <v>424.0326843261719</v>
      </c>
      <c r="N64" s="74">
        <v>3591.196044921875</v>
      </c>
      <c r="O64" s="75"/>
      <c r="P64" s="76"/>
      <c r="Q64" s="76"/>
      <c r="R64" s="88"/>
      <c r="S64" s="48">
        <v>1</v>
      </c>
      <c r="T64" s="48">
        <v>2</v>
      </c>
      <c r="U64" s="49">
        <v>0</v>
      </c>
      <c r="V64" s="49">
        <v>0.002506</v>
      </c>
      <c r="W64" s="49">
        <v>0.011883</v>
      </c>
      <c r="X64" s="49">
        <v>0.762945</v>
      </c>
      <c r="Y64" s="49">
        <v>0</v>
      </c>
      <c r="Z64" s="49">
        <v>0</v>
      </c>
      <c r="AA64" s="71">
        <v>64</v>
      </c>
      <c r="AB64" s="71"/>
      <c r="AC64" s="72"/>
      <c r="AD64" s="78" t="s">
        <v>3513</v>
      </c>
      <c r="AE64" s="78">
        <v>1405</v>
      </c>
      <c r="AF64" s="78">
        <v>2721</v>
      </c>
      <c r="AG64" s="78">
        <v>5818</v>
      </c>
      <c r="AH64" s="78">
        <v>3180</v>
      </c>
      <c r="AI64" s="78"/>
      <c r="AJ64" s="78" t="s">
        <v>3829</v>
      </c>
      <c r="AK64" s="78" t="s">
        <v>4038</v>
      </c>
      <c r="AL64" s="83" t="s">
        <v>4166</v>
      </c>
      <c r="AM64" s="78"/>
      <c r="AN64" s="80">
        <v>39955.99109953704</v>
      </c>
      <c r="AO64" s="83" t="s">
        <v>4479</v>
      </c>
      <c r="AP64" s="78" t="b">
        <v>0</v>
      </c>
      <c r="AQ64" s="78" t="b">
        <v>0</v>
      </c>
      <c r="AR64" s="78" t="b">
        <v>1</v>
      </c>
      <c r="AS64" s="78"/>
      <c r="AT64" s="78">
        <v>87</v>
      </c>
      <c r="AU64" s="83" t="s">
        <v>4485</v>
      </c>
      <c r="AV64" s="78" t="b">
        <v>0</v>
      </c>
      <c r="AW64" s="78" t="s">
        <v>4591</v>
      </c>
      <c r="AX64" s="83" t="s">
        <v>4930</v>
      </c>
      <c r="AY64" s="78" t="s">
        <v>66</v>
      </c>
      <c r="AZ64" s="48" t="s">
        <v>1011</v>
      </c>
      <c r="BA64" s="48" t="s">
        <v>1011</v>
      </c>
      <c r="BB64" s="48" t="s">
        <v>1038</v>
      </c>
      <c r="BC64" s="48" t="s">
        <v>1038</v>
      </c>
      <c r="BD64" s="48" t="s">
        <v>4994</v>
      </c>
      <c r="BE64" s="48" t="s">
        <v>5001</v>
      </c>
      <c r="BF64" s="106" t="s">
        <v>5262</v>
      </c>
      <c r="BG64" s="106" t="s">
        <v>5322</v>
      </c>
      <c r="BH64" s="106" t="s">
        <v>5579</v>
      </c>
      <c r="BI64" s="106" t="s">
        <v>5579</v>
      </c>
      <c r="BJ64" s="86" t="str">
        <f>REPLACE(INDEX(GroupVertices[Group],MATCH(Vertices[[#This Row],[Vertex]],GroupVertices[Vertex],0)),1,1,"")</f>
        <v>2</v>
      </c>
      <c r="BK64" s="2"/>
      <c r="BL64" s="3"/>
      <c r="BM64" s="3"/>
      <c r="BN64" s="3"/>
      <c r="BO64" s="3"/>
    </row>
    <row r="65" spans="1:67" ht="15">
      <c r="A65" s="64" t="s">
        <v>222</v>
      </c>
      <c r="B65" s="65"/>
      <c r="C65" s="65"/>
      <c r="D65" s="66">
        <v>1.5</v>
      </c>
      <c r="E65" s="68">
        <v>95.37797214607627</v>
      </c>
      <c r="F65" s="102" t="s">
        <v>1176</v>
      </c>
      <c r="G65" s="65"/>
      <c r="H65" s="69"/>
      <c r="I65" s="70"/>
      <c r="J65" s="70"/>
      <c r="K65" s="69" t="s">
        <v>3185</v>
      </c>
      <c r="L65" s="73"/>
      <c r="M65" s="74">
        <v>1337.113037109375</v>
      </c>
      <c r="N65" s="74">
        <v>6572.18408203125</v>
      </c>
      <c r="O65" s="75"/>
      <c r="P65" s="76"/>
      <c r="Q65" s="76"/>
      <c r="R65" s="88"/>
      <c r="S65" s="48">
        <v>0</v>
      </c>
      <c r="T65" s="48">
        <v>1</v>
      </c>
      <c r="U65" s="49">
        <v>0</v>
      </c>
      <c r="V65" s="49">
        <v>0.002801</v>
      </c>
      <c r="W65" s="49">
        <v>0.010591</v>
      </c>
      <c r="X65" s="49">
        <v>0.441901</v>
      </c>
      <c r="Y65" s="49">
        <v>0</v>
      </c>
      <c r="Z65" s="49">
        <v>0</v>
      </c>
      <c r="AA65" s="71">
        <v>65</v>
      </c>
      <c r="AB65" s="71"/>
      <c r="AC65" s="72"/>
      <c r="AD65" s="78" t="s">
        <v>3185</v>
      </c>
      <c r="AE65" s="78">
        <v>203</v>
      </c>
      <c r="AF65" s="78">
        <v>112</v>
      </c>
      <c r="AG65" s="78">
        <v>926</v>
      </c>
      <c r="AH65" s="78">
        <v>1492</v>
      </c>
      <c r="AI65" s="78"/>
      <c r="AJ65" s="78" t="s">
        <v>3525</v>
      </c>
      <c r="AK65" s="78" t="s">
        <v>3837</v>
      </c>
      <c r="AL65" s="78"/>
      <c r="AM65" s="78"/>
      <c r="AN65" s="80">
        <v>39724.2127662037</v>
      </c>
      <c r="AO65" s="83" t="s">
        <v>4174</v>
      </c>
      <c r="AP65" s="78" t="b">
        <v>0</v>
      </c>
      <c r="AQ65" s="78" t="b">
        <v>0</v>
      </c>
      <c r="AR65" s="78" t="b">
        <v>1</v>
      </c>
      <c r="AS65" s="78"/>
      <c r="AT65" s="78">
        <v>0</v>
      </c>
      <c r="AU65" s="83" t="s">
        <v>4488</v>
      </c>
      <c r="AV65" s="78" t="b">
        <v>0</v>
      </c>
      <c r="AW65" s="78" t="s">
        <v>4591</v>
      </c>
      <c r="AX65" s="83" t="s">
        <v>4599</v>
      </c>
      <c r="AY65" s="78" t="s">
        <v>66</v>
      </c>
      <c r="AZ65" s="48"/>
      <c r="BA65" s="48"/>
      <c r="BB65" s="48"/>
      <c r="BC65" s="48"/>
      <c r="BD65" s="48" t="s">
        <v>1048</v>
      </c>
      <c r="BE65" s="48" t="s">
        <v>1048</v>
      </c>
      <c r="BF65" s="106" t="s">
        <v>5009</v>
      </c>
      <c r="BG65" s="106" t="s">
        <v>5009</v>
      </c>
      <c r="BH65" s="106" t="s">
        <v>5331</v>
      </c>
      <c r="BI65" s="106" t="s">
        <v>5331</v>
      </c>
      <c r="BJ65" s="86" t="str">
        <f>REPLACE(INDEX(GroupVertices[Group],MATCH(Vertices[[#This Row],[Vertex]],GroupVertices[Vertex],0)),1,1,"")</f>
        <v>1</v>
      </c>
      <c r="BK65" s="2"/>
      <c r="BL65" s="3"/>
      <c r="BM65" s="3"/>
      <c r="BN65" s="3"/>
      <c r="BO65" s="3"/>
    </row>
    <row r="66" spans="1:67" ht="15">
      <c r="A66" s="64" t="s">
        <v>250</v>
      </c>
      <c r="B66" s="65"/>
      <c r="C66" s="65"/>
      <c r="D66" s="66">
        <v>1.5</v>
      </c>
      <c r="E66" s="68">
        <v>95.37797214607627</v>
      </c>
      <c r="F66" s="102" t="s">
        <v>1199</v>
      </c>
      <c r="G66" s="65"/>
      <c r="H66" s="69"/>
      <c r="I66" s="70"/>
      <c r="J66" s="70"/>
      <c r="K66" s="69" t="s">
        <v>3223</v>
      </c>
      <c r="L66" s="73"/>
      <c r="M66" s="74">
        <v>1511.183837890625</v>
      </c>
      <c r="N66" s="74">
        <v>5783.39208984375</v>
      </c>
      <c r="O66" s="75"/>
      <c r="P66" s="76"/>
      <c r="Q66" s="76"/>
      <c r="R66" s="88"/>
      <c r="S66" s="48">
        <v>0</v>
      </c>
      <c r="T66" s="48">
        <v>1</v>
      </c>
      <c r="U66" s="49">
        <v>0</v>
      </c>
      <c r="V66" s="49">
        <v>0.002801</v>
      </c>
      <c r="W66" s="49">
        <v>0.010591</v>
      </c>
      <c r="X66" s="49">
        <v>0.441901</v>
      </c>
      <c r="Y66" s="49">
        <v>0</v>
      </c>
      <c r="Z66" s="49">
        <v>0</v>
      </c>
      <c r="AA66" s="71">
        <v>66</v>
      </c>
      <c r="AB66" s="71"/>
      <c r="AC66" s="72"/>
      <c r="AD66" s="78" t="s">
        <v>3223</v>
      </c>
      <c r="AE66" s="78">
        <v>93</v>
      </c>
      <c r="AF66" s="78">
        <v>20</v>
      </c>
      <c r="AG66" s="78">
        <v>73</v>
      </c>
      <c r="AH66" s="78">
        <v>34</v>
      </c>
      <c r="AI66" s="78"/>
      <c r="AJ66" s="78"/>
      <c r="AK66" s="78"/>
      <c r="AL66" s="78"/>
      <c r="AM66" s="78"/>
      <c r="AN66" s="80">
        <v>41501.720358796294</v>
      </c>
      <c r="AO66" s="83" t="s">
        <v>4210</v>
      </c>
      <c r="AP66" s="78" t="b">
        <v>1</v>
      </c>
      <c r="AQ66" s="78" t="b">
        <v>0</v>
      </c>
      <c r="AR66" s="78" t="b">
        <v>0</v>
      </c>
      <c r="AS66" s="78"/>
      <c r="AT66" s="78">
        <v>0</v>
      </c>
      <c r="AU66" s="83" t="s">
        <v>4485</v>
      </c>
      <c r="AV66" s="78" t="b">
        <v>0</v>
      </c>
      <c r="AW66" s="78" t="s">
        <v>4591</v>
      </c>
      <c r="AX66" s="83" t="s">
        <v>4637</v>
      </c>
      <c r="AY66" s="78" t="s">
        <v>66</v>
      </c>
      <c r="AZ66" s="48"/>
      <c r="BA66" s="48"/>
      <c r="BB66" s="48"/>
      <c r="BC66" s="48"/>
      <c r="BD66" s="48" t="s">
        <v>1048</v>
      </c>
      <c r="BE66" s="48" t="s">
        <v>1048</v>
      </c>
      <c r="BF66" s="106" t="s">
        <v>5035</v>
      </c>
      <c r="BG66" s="106" t="s">
        <v>5035</v>
      </c>
      <c r="BH66" s="106" t="s">
        <v>5357</v>
      </c>
      <c r="BI66" s="106" t="s">
        <v>5357</v>
      </c>
      <c r="BJ66" s="86" t="str">
        <f>REPLACE(INDEX(GroupVertices[Group],MATCH(Vertices[[#This Row],[Vertex]],GroupVertices[Vertex],0)),1,1,"")</f>
        <v>1</v>
      </c>
      <c r="BK66" s="2"/>
      <c r="BL66" s="3"/>
      <c r="BM66" s="3"/>
      <c r="BN66" s="3"/>
      <c r="BO66" s="3"/>
    </row>
    <row r="67" spans="1:67" ht="15">
      <c r="A67" s="64" t="s">
        <v>318</v>
      </c>
      <c r="B67" s="65"/>
      <c r="C67" s="65"/>
      <c r="D67" s="66">
        <v>1.5</v>
      </c>
      <c r="E67" s="68">
        <v>95.37797214607627</v>
      </c>
      <c r="F67" s="102" t="s">
        <v>1255</v>
      </c>
      <c r="G67" s="65"/>
      <c r="H67" s="69"/>
      <c r="I67" s="70"/>
      <c r="J67" s="70"/>
      <c r="K67" s="69" t="s">
        <v>3310</v>
      </c>
      <c r="L67" s="73"/>
      <c r="M67" s="74">
        <v>1410.7608642578125</v>
      </c>
      <c r="N67" s="74">
        <v>8050.3505859375</v>
      </c>
      <c r="O67" s="75"/>
      <c r="P67" s="76"/>
      <c r="Q67" s="76"/>
      <c r="R67" s="88"/>
      <c r="S67" s="48">
        <v>0</v>
      </c>
      <c r="T67" s="48">
        <v>1</v>
      </c>
      <c r="U67" s="49">
        <v>0</v>
      </c>
      <c r="V67" s="49">
        <v>0.002801</v>
      </c>
      <c r="W67" s="49">
        <v>0.010591</v>
      </c>
      <c r="X67" s="49">
        <v>0.441901</v>
      </c>
      <c r="Y67" s="49">
        <v>0</v>
      </c>
      <c r="Z67" s="49">
        <v>0</v>
      </c>
      <c r="AA67" s="71">
        <v>67</v>
      </c>
      <c r="AB67" s="71"/>
      <c r="AC67" s="72"/>
      <c r="AD67" s="78" t="s">
        <v>3310</v>
      </c>
      <c r="AE67" s="78">
        <v>306</v>
      </c>
      <c r="AF67" s="78">
        <v>423</v>
      </c>
      <c r="AG67" s="78">
        <v>38188</v>
      </c>
      <c r="AH67" s="78">
        <v>33192</v>
      </c>
      <c r="AI67" s="78"/>
      <c r="AJ67" s="78" t="s">
        <v>3641</v>
      </c>
      <c r="AK67" s="78" t="s">
        <v>3918</v>
      </c>
      <c r="AL67" s="83" t="s">
        <v>4091</v>
      </c>
      <c r="AM67" s="78"/>
      <c r="AN67" s="80">
        <v>40872.89273148148</v>
      </c>
      <c r="AO67" s="83" t="s">
        <v>4293</v>
      </c>
      <c r="AP67" s="78" t="b">
        <v>0</v>
      </c>
      <c r="AQ67" s="78" t="b">
        <v>0</v>
      </c>
      <c r="AR67" s="78" t="b">
        <v>1</v>
      </c>
      <c r="AS67" s="78"/>
      <c r="AT67" s="78">
        <v>19</v>
      </c>
      <c r="AU67" s="83" t="s">
        <v>4489</v>
      </c>
      <c r="AV67" s="78" t="b">
        <v>0</v>
      </c>
      <c r="AW67" s="78" t="s">
        <v>4591</v>
      </c>
      <c r="AX67" s="83" t="s">
        <v>4725</v>
      </c>
      <c r="AY67" s="78" t="s">
        <v>66</v>
      </c>
      <c r="AZ67" s="48"/>
      <c r="BA67" s="48"/>
      <c r="BB67" s="48"/>
      <c r="BC67" s="48"/>
      <c r="BD67" s="48" t="s">
        <v>1048</v>
      </c>
      <c r="BE67" s="48" t="s">
        <v>1048</v>
      </c>
      <c r="BF67" s="106" t="s">
        <v>5103</v>
      </c>
      <c r="BG67" s="106" t="s">
        <v>5103</v>
      </c>
      <c r="BH67" s="106" t="s">
        <v>5424</v>
      </c>
      <c r="BI67" s="106" t="s">
        <v>5424</v>
      </c>
      <c r="BJ67" s="86" t="str">
        <f>REPLACE(INDEX(GroupVertices[Group],MATCH(Vertices[[#This Row],[Vertex]],GroupVertices[Vertex],0)),1,1,"")</f>
        <v>1</v>
      </c>
      <c r="BK67" s="2"/>
      <c r="BL67" s="3"/>
      <c r="BM67" s="3"/>
      <c r="BN67" s="3"/>
      <c r="BO67" s="3"/>
    </row>
    <row r="68" spans="1:67" ht="15">
      <c r="A68" s="64" t="s">
        <v>332</v>
      </c>
      <c r="B68" s="65"/>
      <c r="C68" s="65"/>
      <c r="D68" s="66">
        <v>1.5</v>
      </c>
      <c r="E68" s="68">
        <v>95.37797214607627</v>
      </c>
      <c r="F68" s="102" t="s">
        <v>1267</v>
      </c>
      <c r="G68" s="65"/>
      <c r="H68" s="69"/>
      <c r="I68" s="70"/>
      <c r="J68" s="70"/>
      <c r="K68" s="69" t="s">
        <v>3326</v>
      </c>
      <c r="L68" s="73"/>
      <c r="M68" s="74">
        <v>1249.208251953125</v>
      </c>
      <c r="N68" s="74">
        <v>9440.060546875</v>
      </c>
      <c r="O68" s="75"/>
      <c r="P68" s="76"/>
      <c r="Q68" s="76"/>
      <c r="R68" s="88"/>
      <c r="S68" s="48">
        <v>0</v>
      </c>
      <c r="T68" s="48">
        <v>1</v>
      </c>
      <c r="U68" s="49">
        <v>0</v>
      </c>
      <c r="V68" s="49">
        <v>0.002801</v>
      </c>
      <c r="W68" s="49">
        <v>0.010591</v>
      </c>
      <c r="X68" s="49">
        <v>0.441901</v>
      </c>
      <c r="Y68" s="49">
        <v>0</v>
      </c>
      <c r="Z68" s="49">
        <v>0</v>
      </c>
      <c r="AA68" s="71">
        <v>68</v>
      </c>
      <c r="AB68" s="71"/>
      <c r="AC68" s="72"/>
      <c r="AD68" s="78" t="s">
        <v>3326</v>
      </c>
      <c r="AE68" s="78">
        <v>594</v>
      </c>
      <c r="AF68" s="78">
        <v>193</v>
      </c>
      <c r="AG68" s="78">
        <v>17847</v>
      </c>
      <c r="AH68" s="78">
        <v>24996</v>
      </c>
      <c r="AI68" s="78"/>
      <c r="AJ68" s="78" t="s">
        <v>3656</v>
      </c>
      <c r="AK68" s="78"/>
      <c r="AL68" s="78"/>
      <c r="AM68" s="78"/>
      <c r="AN68" s="80">
        <v>40785.158125</v>
      </c>
      <c r="AO68" s="83" t="s">
        <v>4307</v>
      </c>
      <c r="AP68" s="78" t="b">
        <v>0</v>
      </c>
      <c r="AQ68" s="78" t="b">
        <v>0</v>
      </c>
      <c r="AR68" s="78" t="b">
        <v>1</v>
      </c>
      <c r="AS68" s="78"/>
      <c r="AT68" s="78">
        <v>1</v>
      </c>
      <c r="AU68" s="83" t="s">
        <v>4494</v>
      </c>
      <c r="AV68" s="78" t="b">
        <v>0</v>
      </c>
      <c r="AW68" s="78" t="s">
        <v>4591</v>
      </c>
      <c r="AX68" s="83" t="s">
        <v>4741</v>
      </c>
      <c r="AY68" s="78" t="s">
        <v>66</v>
      </c>
      <c r="AZ68" s="48"/>
      <c r="BA68" s="48"/>
      <c r="BB68" s="48"/>
      <c r="BC68" s="48"/>
      <c r="BD68" s="48" t="s">
        <v>1048</v>
      </c>
      <c r="BE68" s="48" t="s">
        <v>1048</v>
      </c>
      <c r="BF68" s="106" t="s">
        <v>5113</v>
      </c>
      <c r="BG68" s="106" t="s">
        <v>5113</v>
      </c>
      <c r="BH68" s="106" t="s">
        <v>5434</v>
      </c>
      <c r="BI68" s="106" t="s">
        <v>5434</v>
      </c>
      <c r="BJ68" s="86" t="str">
        <f>REPLACE(INDEX(GroupVertices[Group],MATCH(Vertices[[#This Row],[Vertex]],GroupVertices[Vertex],0)),1,1,"")</f>
        <v>1</v>
      </c>
      <c r="BK68" s="2"/>
      <c r="BL68" s="3"/>
      <c r="BM68" s="3"/>
      <c r="BN68" s="3"/>
      <c r="BO68" s="3"/>
    </row>
    <row r="69" spans="1:67" ht="15">
      <c r="A69" s="64" t="s">
        <v>333</v>
      </c>
      <c r="B69" s="65"/>
      <c r="C69" s="65"/>
      <c r="D69" s="66">
        <v>1.5</v>
      </c>
      <c r="E69" s="68">
        <v>95.37797214607627</v>
      </c>
      <c r="F69" s="102" t="s">
        <v>1268</v>
      </c>
      <c r="G69" s="65"/>
      <c r="H69" s="69"/>
      <c r="I69" s="70"/>
      <c r="J69" s="70"/>
      <c r="K69" s="69" t="s">
        <v>3327</v>
      </c>
      <c r="L69" s="73"/>
      <c r="M69" s="74">
        <v>1050.37841796875</v>
      </c>
      <c r="N69" s="74">
        <v>5665.62255859375</v>
      </c>
      <c r="O69" s="75"/>
      <c r="P69" s="76"/>
      <c r="Q69" s="76"/>
      <c r="R69" s="88"/>
      <c r="S69" s="48">
        <v>0</v>
      </c>
      <c r="T69" s="48">
        <v>1</v>
      </c>
      <c r="U69" s="49">
        <v>0</v>
      </c>
      <c r="V69" s="49">
        <v>0.002801</v>
      </c>
      <c r="W69" s="49">
        <v>0.010591</v>
      </c>
      <c r="X69" s="49">
        <v>0.441901</v>
      </c>
      <c r="Y69" s="49">
        <v>0</v>
      </c>
      <c r="Z69" s="49">
        <v>0</v>
      </c>
      <c r="AA69" s="71">
        <v>69</v>
      </c>
      <c r="AB69" s="71"/>
      <c r="AC69" s="72"/>
      <c r="AD69" s="78" t="s">
        <v>3327</v>
      </c>
      <c r="AE69" s="78">
        <v>1012</v>
      </c>
      <c r="AF69" s="78">
        <v>770</v>
      </c>
      <c r="AG69" s="78">
        <v>17500</v>
      </c>
      <c r="AH69" s="78">
        <v>5608</v>
      </c>
      <c r="AI69" s="78"/>
      <c r="AJ69" s="78" t="s">
        <v>3657</v>
      </c>
      <c r="AK69" s="78" t="s">
        <v>3925</v>
      </c>
      <c r="AL69" s="78"/>
      <c r="AM69" s="78"/>
      <c r="AN69" s="80">
        <v>40498.051412037035</v>
      </c>
      <c r="AO69" s="83" t="s">
        <v>4308</v>
      </c>
      <c r="AP69" s="78" t="b">
        <v>1</v>
      </c>
      <c r="AQ69" s="78" t="b">
        <v>0</v>
      </c>
      <c r="AR69" s="78" t="b">
        <v>1</v>
      </c>
      <c r="AS69" s="78"/>
      <c r="AT69" s="78">
        <v>6</v>
      </c>
      <c r="AU69" s="83" t="s">
        <v>4485</v>
      </c>
      <c r="AV69" s="78" t="b">
        <v>0</v>
      </c>
      <c r="AW69" s="78" t="s">
        <v>4591</v>
      </c>
      <c r="AX69" s="83" t="s">
        <v>4742</v>
      </c>
      <c r="AY69" s="78" t="s">
        <v>66</v>
      </c>
      <c r="AZ69" s="48"/>
      <c r="BA69" s="48"/>
      <c r="BB69" s="48"/>
      <c r="BC69" s="48"/>
      <c r="BD69" s="48" t="s">
        <v>1048</v>
      </c>
      <c r="BE69" s="48" t="s">
        <v>1048</v>
      </c>
      <c r="BF69" s="106" t="s">
        <v>5114</v>
      </c>
      <c r="BG69" s="106" t="s">
        <v>5114</v>
      </c>
      <c r="BH69" s="106" t="s">
        <v>5435</v>
      </c>
      <c r="BI69" s="106" t="s">
        <v>5435</v>
      </c>
      <c r="BJ69" s="86" t="str">
        <f>REPLACE(INDEX(GroupVertices[Group],MATCH(Vertices[[#This Row],[Vertex]],GroupVertices[Vertex],0)),1,1,"")</f>
        <v>1</v>
      </c>
      <c r="BK69" s="2"/>
      <c r="BL69" s="3"/>
      <c r="BM69" s="3"/>
      <c r="BN69" s="3"/>
      <c r="BO69" s="3"/>
    </row>
    <row r="70" spans="1:67" ht="15">
      <c r="A70" s="64" t="s">
        <v>334</v>
      </c>
      <c r="B70" s="65"/>
      <c r="C70" s="65"/>
      <c r="D70" s="66">
        <v>1.5</v>
      </c>
      <c r="E70" s="68">
        <v>95.37797214607627</v>
      </c>
      <c r="F70" s="102" t="s">
        <v>1269</v>
      </c>
      <c r="G70" s="65"/>
      <c r="H70" s="69"/>
      <c r="I70" s="70"/>
      <c r="J70" s="70"/>
      <c r="K70" s="69" t="s">
        <v>3328</v>
      </c>
      <c r="L70" s="73"/>
      <c r="M70" s="74">
        <v>964.3430786132812</v>
      </c>
      <c r="N70" s="74">
        <v>9680.7294921875</v>
      </c>
      <c r="O70" s="75"/>
      <c r="P70" s="76"/>
      <c r="Q70" s="76"/>
      <c r="R70" s="88"/>
      <c r="S70" s="48">
        <v>0</v>
      </c>
      <c r="T70" s="48">
        <v>1</v>
      </c>
      <c r="U70" s="49">
        <v>0</v>
      </c>
      <c r="V70" s="49">
        <v>0.002801</v>
      </c>
      <c r="W70" s="49">
        <v>0.010591</v>
      </c>
      <c r="X70" s="49">
        <v>0.441901</v>
      </c>
      <c r="Y70" s="49">
        <v>0</v>
      </c>
      <c r="Z70" s="49">
        <v>0</v>
      </c>
      <c r="AA70" s="71">
        <v>70</v>
      </c>
      <c r="AB70" s="71"/>
      <c r="AC70" s="72"/>
      <c r="AD70" s="78" t="s">
        <v>3328</v>
      </c>
      <c r="AE70" s="78">
        <v>4804</v>
      </c>
      <c r="AF70" s="78">
        <v>2044</v>
      </c>
      <c r="AG70" s="78">
        <v>8773</v>
      </c>
      <c r="AH70" s="78">
        <v>76650</v>
      </c>
      <c r="AI70" s="78"/>
      <c r="AJ70" s="78" t="s">
        <v>3658</v>
      </c>
      <c r="AK70" s="78" t="s">
        <v>3926</v>
      </c>
      <c r="AL70" s="78"/>
      <c r="AM70" s="78"/>
      <c r="AN70" s="80">
        <v>39854.13346064815</v>
      </c>
      <c r="AO70" s="83" t="s">
        <v>4309</v>
      </c>
      <c r="AP70" s="78" t="b">
        <v>0</v>
      </c>
      <c r="AQ70" s="78" t="b">
        <v>0</v>
      </c>
      <c r="AR70" s="78" t="b">
        <v>1</v>
      </c>
      <c r="AS70" s="78"/>
      <c r="AT70" s="78">
        <v>48</v>
      </c>
      <c r="AU70" s="83" t="s">
        <v>4486</v>
      </c>
      <c r="AV70" s="78" t="b">
        <v>0</v>
      </c>
      <c r="AW70" s="78" t="s">
        <v>4591</v>
      </c>
      <c r="AX70" s="83" t="s">
        <v>4743</v>
      </c>
      <c r="AY70" s="78" t="s">
        <v>66</v>
      </c>
      <c r="AZ70" s="48"/>
      <c r="BA70" s="48"/>
      <c r="BB70" s="48"/>
      <c r="BC70" s="48"/>
      <c r="BD70" s="48" t="s">
        <v>1080</v>
      </c>
      <c r="BE70" s="48" t="s">
        <v>1080</v>
      </c>
      <c r="BF70" s="106" t="s">
        <v>5115</v>
      </c>
      <c r="BG70" s="106" t="s">
        <v>5115</v>
      </c>
      <c r="BH70" s="106" t="s">
        <v>5436</v>
      </c>
      <c r="BI70" s="106" t="s">
        <v>5436</v>
      </c>
      <c r="BJ70" s="86" t="str">
        <f>REPLACE(INDEX(GroupVertices[Group],MATCH(Vertices[[#This Row],[Vertex]],GroupVertices[Vertex],0)),1,1,"")</f>
        <v>1</v>
      </c>
      <c r="BK70" s="2"/>
      <c r="BL70" s="3"/>
      <c r="BM70" s="3"/>
      <c r="BN70" s="3"/>
      <c r="BO70" s="3"/>
    </row>
    <row r="71" spans="1:67" ht="15">
      <c r="A71" s="64" t="s">
        <v>384</v>
      </c>
      <c r="B71" s="65"/>
      <c r="C71" s="65"/>
      <c r="D71" s="66">
        <v>1.5</v>
      </c>
      <c r="E71" s="68">
        <v>95.37797214607627</v>
      </c>
      <c r="F71" s="102" t="s">
        <v>1315</v>
      </c>
      <c r="G71" s="65"/>
      <c r="H71" s="69"/>
      <c r="I71" s="70"/>
      <c r="J71" s="70"/>
      <c r="K71" s="69" t="s">
        <v>3380</v>
      </c>
      <c r="L71" s="73"/>
      <c r="M71" s="74">
        <v>1335.6768798828125</v>
      </c>
      <c r="N71" s="74">
        <v>8849.9111328125</v>
      </c>
      <c r="O71" s="75"/>
      <c r="P71" s="76"/>
      <c r="Q71" s="76"/>
      <c r="R71" s="88"/>
      <c r="S71" s="48">
        <v>0</v>
      </c>
      <c r="T71" s="48">
        <v>1</v>
      </c>
      <c r="U71" s="49">
        <v>0</v>
      </c>
      <c r="V71" s="49">
        <v>0.002801</v>
      </c>
      <c r="W71" s="49">
        <v>0.010591</v>
      </c>
      <c r="X71" s="49">
        <v>0.441901</v>
      </c>
      <c r="Y71" s="49">
        <v>0</v>
      </c>
      <c r="Z71" s="49">
        <v>0</v>
      </c>
      <c r="AA71" s="71">
        <v>71</v>
      </c>
      <c r="AB71" s="71"/>
      <c r="AC71" s="72"/>
      <c r="AD71" s="78" t="s">
        <v>3380</v>
      </c>
      <c r="AE71" s="78">
        <v>277</v>
      </c>
      <c r="AF71" s="78">
        <v>214</v>
      </c>
      <c r="AG71" s="78">
        <v>4132</v>
      </c>
      <c r="AH71" s="78">
        <v>8227</v>
      </c>
      <c r="AI71" s="78"/>
      <c r="AJ71" s="78" t="s">
        <v>3708</v>
      </c>
      <c r="AK71" s="78" t="s">
        <v>3957</v>
      </c>
      <c r="AL71" s="78"/>
      <c r="AM71" s="78"/>
      <c r="AN71" s="80">
        <v>39722.94452546296</v>
      </c>
      <c r="AO71" s="83" t="s">
        <v>4357</v>
      </c>
      <c r="AP71" s="78" t="b">
        <v>0</v>
      </c>
      <c r="AQ71" s="78" t="b">
        <v>0</v>
      </c>
      <c r="AR71" s="78" t="b">
        <v>1</v>
      </c>
      <c r="AS71" s="78"/>
      <c r="AT71" s="78">
        <v>8</v>
      </c>
      <c r="AU71" s="83" t="s">
        <v>4501</v>
      </c>
      <c r="AV71" s="78" t="b">
        <v>0</v>
      </c>
      <c r="AW71" s="78" t="s">
        <v>4591</v>
      </c>
      <c r="AX71" s="83" t="s">
        <v>4795</v>
      </c>
      <c r="AY71" s="78" t="s">
        <v>66</v>
      </c>
      <c r="AZ71" s="48"/>
      <c r="BA71" s="48"/>
      <c r="BB71" s="48"/>
      <c r="BC71" s="48"/>
      <c r="BD71" s="48" t="s">
        <v>1088</v>
      </c>
      <c r="BE71" s="48" t="s">
        <v>1088</v>
      </c>
      <c r="BF71" s="106" t="s">
        <v>5158</v>
      </c>
      <c r="BG71" s="106" t="s">
        <v>5158</v>
      </c>
      <c r="BH71" s="106" t="s">
        <v>5477</v>
      </c>
      <c r="BI71" s="106" t="s">
        <v>5477</v>
      </c>
      <c r="BJ71" s="86" t="str">
        <f>REPLACE(INDEX(GroupVertices[Group],MATCH(Vertices[[#This Row],[Vertex]],GroupVertices[Vertex],0)),1,1,"")</f>
        <v>1</v>
      </c>
      <c r="BK71" s="2"/>
      <c r="BL71" s="3"/>
      <c r="BM71" s="3"/>
      <c r="BN71" s="3"/>
      <c r="BO71" s="3"/>
    </row>
    <row r="72" spans="1:67" ht="15">
      <c r="A72" s="64" t="s">
        <v>419</v>
      </c>
      <c r="B72" s="65"/>
      <c r="C72" s="65"/>
      <c r="D72" s="66">
        <v>1.5</v>
      </c>
      <c r="E72" s="68">
        <v>95.37797214607627</v>
      </c>
      <c r="F72" s="102" t="s">
        <v>1341</v>
      </c>
      <c r="G72" s="65"/>
      <c r="H72" s="69"/>
      <c r="I72" s="70"/>
      <c r="J72" s="70"/>
      <c r="K72" s="69" t="s">
        <v>3422</v>
      </c>
      <c r="L72" s="73"/>
      <c r="M72" s="74">
        <v>316.0830993652344</v>
      </c>
      <c r="N72" s="74">
        <v>6893.50244140625</v>
      </c>
      <c r="O72" s="75"/>
      <c r="P72" s="76"/>
      <c r="Q72" s="76"/>
      <c r="R72" s="88"/>
      <c r="S72" s="48">
        <v>0</v>
      </c>
      <c r="T72" s="48">
        <v>1</v>
      </c>
      <c r="U72" s="49">
        <v>0</v>
      </c>
      <c r="V72" s="49">
        <v>0.002801</v>
      </c>
      <c r="W72" s="49">
        <v>0.010591</v>
      </c>
      <c r="X72" s="49">
        <v>0.441901</v>
      </c>
      <c r="Y72" s="49">
        <v>0</v>
      </c>
      <c r="Z72" s="49">
        <v>0</v>
      </c>
      <c r="AA72" s="71">
        <v>72</v>
      </c>
      <c r="AB72" s="71"/>
      <c r="AC72" s="72"/>
      <c r="AD72" s="78" t="s">
        <v>3422</v>
      </c>
      <c r="AE72" s="78">
        <v>71</v>
      </c>
      <c r="AF72" s="78">
        <v>39</v>
      </c>
      <c r="AG72" s="78">
        <v>1690</v>
      </c>
      <c r="AH72" s="78">
        <v>886</v>
      </c>
      <c r="AI72" s="78"/>
      <c r="AJ72" s="78" t="s">
        <v>3746</v>
      </c>
      <c r="AK72" s="78"/>
      <c r="AL72" s="78"/>
      <c r="AM72" s="78"/>
      <c r="AN72" s="80">
        <v>43071.876759259256</v>
      </c>
      <c r="AO72" s="83" t="s">
        <v>4396</v>
      </c>
      <c r="AP72" s="78" t="b">
        <v>1</v>
      </c>
      <c r="AQ72" s="78" t="b">
        <v>0</v>
      </c>
      <c r="AR72" s="78" t="b">
        <v>0</v>
      </c>
      <c r="AS72" s="78"/>
      <c r="AT72" s="78">
        <v>0</v>
      </c>
      <c r="AU72" s="78"/>
      <c r="AV72" s="78" t="b">
        <v>0</v>
      </c>
      <c r="AW72" s="78" t="s">
        <v>4591</v>
      </c>
      <c r="AX72" s="83" t="s">
        <v>4837</v>
      </c>
      <c r="AY72" s="78" t="s">
        <v>66</v>
      </c>
      <c r="AZ72" s="48"/>
      <c r="BA72" s="48"/>
      <c r="BB72" s="48"/>
      <c r="BC72" s="48"/>
      <c r="BD72" s="48" t="s">
        <v>1048</v>
      </c>
      <c r="BE72" s="48" t="s">
        <v>1048</v>
      </c>
      <c r="BF72" s="106" t="s">
        <v>5186</v>
      </c>
      <c r="BG72" s="106" t="s">
        <v>5186</v>
      </c>
      <c r="BH72" s="106" t="s">
        <v>5504</v>
      </c>
      <c r="BI72" s="106" t="s">
        <v>5504</v>
      </c>
      <c r="BJ72" s="86" t="str">
        <f>REPLACE(INDEX(GroupVertices[Group],MATCH(Vertices[[#This Row],[Vertex]],GroupVertices[Vertex],0)),1,1,"")</f>
        <v>1</v>
      </c>
      <c r="BK72" s="2"/>
      <c r="BL72" s="3"/>
      <c r="BM72" s="3"/>
      <c r="BN72" s="3"/>
      <c r="BO72" s="3"/>
    </row>
    <row r="73" spans="1:67" ht="15">
      <c r="A73" s="64" t="s">
        <v>430</v>
      </c>
      <c r="B73" s="65"/>
      <c r="C73" s="65"/>
      <c r="D73" s="66">
        <v>1.5</v>
      </c>
      <c r="E73" s="68">
        <v>95.37797214607627</v>
      </c>
      <c r="F73" s="102" t="s">
        <v>1351</v>
      </c>
      <c r="G73" s="65"/>
      <c r="H73" s="69"/>
      <c r="I73" s="70"/>
      <c r="J73" s="70"/>
      <c r="K73" s="69" t="s">
        <v>3433</v>
      </c>
      <c r="L73" s="73"/>
      <c r="M73" s="74">
        <v>1246.89990234375</v>
      </c>
      <c r="N73" s="74">
        <v>5164.376953125</v>
      </c>
      <c r="O73" s="75"/>
      <c r="P73" s="76"/>
      <c r="Q73" s="76"/>
      <c r="R73" s="88"/>
      <c r="S73" s="48">
        <v>0</v>
      </c>
      <c r="T73" s="48">
        <v>1</v>
      </c>
      <c r="U73" s="49">
        <v>0</v>
      </c>
      <c r="V73" s="49">
        <v>0.002801</v>
      </c>
      <c r="W73" s="49">
        <v>0.010591</v>
      </c>
      <c r="X73" s="49">
        <v>0.441901</v>
      </c>
      <c r="Y73" s="49">
        <v>0</v>
      </c>
      <c r="Z73" s="49">
        <v>0</v>
      </c>
      <c r="AA73" s="71">
        <v>73</v>
      </c>
      <c r="AB73" s="71"/>
      <c r="AC73" s="72"/>
      <c r="AD73" s="78" t="s">
        <v>3433</v>
      </c>
      <c r="AE73" s="78">
        <v>467</v>
      </c>
      <c r="AF73" s="78">
        <v>248</v>
      </c>
      <c r="AG73" s="78">
        <v>9238</v>
      </c>
      <c r="AH73" s="78">
        <v>396</v>
      </c>
      <c r="AI73" s="78"/>
      <c r="AJ73" s="78" t="s">
        <v>3756</v>
      </c>
      <c r="AK73" s="78" t="s">
        <v>3990</v>
      </c>
      <c r="AL73" s="83" t="s">
        <v>4133</v>
      </c>
      <c r="AM73" s="78"/>
      <c r="AN73" s="80">
        <v>40010.614432870374</v>
      </c>
      <c r="AO73" s="78"/>
      <c r="AP73" s="78" t="b">
        <v>0</v>
      </c>
      <c r="AQ73" s="78" t="b">
        <v>0</v>
      </c>
      <c r="AR73" s="78" t="b">
        <v>1</v>
      </c>
      <c r="AS73" s="78"/>
      <c r="AT73" s="78">
        <v>6</v>
      </c>
      <c r="AU73" s="83" t="s">
        <v>4490</v>
      </c>
      <c r="AV73" s="78" t="b">
        <v>0</v>
      </c>
      <c r="AW73" s="78" t="s">
        <v>4591</v>
      </c>
      <c r="AX73" s="83" t="s">
        <v>4848</v>
      </c>
      <c r="AY73" s="78" t="s">
        <v>66</v>
      </c>
      <c r="AZ73" s="48"/>
      <c r="BA73" s="48"/>
      <c r="BB73" s="48"/>
      <c r="BC73" s="48"/>
      <c r="BD73" s="48" t="s">
        <v>1052</v>
      </c>
      <c r="BE73" s="48" t="s">
        <v>1052</v>
      </c>
      <c r="BF73" s="106" t="s">
        <v>5196</v>
      </c>
      <c r="BG73" s="106" t="s">
        <v>5196</v>
      </c>
      <c r="BH73" s="106" t="s">
        <v>5514</v>
      </c>
      <c r="BI73" s="106" t="s">
        <v>5514</v>
      </c>
      <c r="BJ73" s="86" t="str">
        <f>REPLACE(INDEX(GroupVertices[Group],MATCH(Vertices[[#This Row],[Vertex]],GroupVertices[Vertex],0)),1,1,"")</f>
        <v>1</v>
      </c>
      <c r="BK73" s="2"/>
      <c r="BL73" s="3"/>
      <c r="BM73" s="3"/>
      <c r="BN73" s="3"/>
      <c r="BO73" s="3"/>
    </row>
    <row r="74" spans="1:67" ht="15">
      <c r="A74" s="64" t="s">
        <v>444</v>
      </c>
      <c r="B74" s="65"/>
      <c r="C74" s="65"/>
      <c r="D74" s="66">
        <v>1.5</v>
      </c>
      <c r="E74" s="68">
        <v>95.37797214607627</v>
      </c>
      <c r="F74" s="102" t="s">
        <v>1364</v>
      </c>
      <c r="G74" s="65"/>
      <c r="H74" s="69"/>
      <c r="I74" s="70"/>
      <c r="J74" s="70"/>
      <c r="K74" s="69" t="s">
        <v>3447</v>
      </c>
      <c r="L74" s="73"/>
      <c r="M74" s="74">
        <v>1274.8680419921875</v>
      </c>
      <c r="N74" s="74">
        <v>5974.36279296875</v>
      </c>
      <c r="O74" s="75"/>
      <c r="P74" s="76"/>
      <c r="Q74" s="76"/>
      <c r="R74" s="88"/>
      <c r="S74" s="48">
        <v>0</v>
      </c>
      <c r="T74" s="48">
        <v>1</v>
      </c>
      <c r="U74" s="49">
        <v>0</v>
      </c>
      <c r="V74" s="49">
        <v>0.002801</v>
      </c>
      <c r="W74" s="49">
        <v>0.010591</v>
      </c>
      <c r="X74" s="49">
        <v>0.441901</v>
      </c>
      <c r="Y74" s="49">
        <v>0</v>
      </c>
      <c r="Z74" s="49">
        <v>0</v>
      </c>
      <c r="AA74" s="71">
        <v>74</v>
      </c>
      <c r="AB74" s="71"/>
      <c r="AC74" s="72"/>
      <c r="AD74" s="78" t="s">
        <v>3447</v>
      </c>
      <c r="AE74" s="78">
        <v>2265</v>
      </c>
      <c r="AF74" s="78">
        <v>1512</v>
      </c>
      <c r="AG74" s="78">
        <v>40185</v>
      </c>
      <c r="AH74" s="78">
        <v>41211</v>
      </c>
      <c r="AI74" s="78"/>
      <c r="AJ74" s="78" t="s">
        <v>3767</v>
      </c>
      <c r="AK74" s="78"/>
      <c r="AL74" s="83" t="s">
        <v>4137</v>
      </c>
      <c r="AM74" s="78"/>
      <c r="AN74" s="80">
        <v>40921.980208333334</v>
      </c>
      <c r="AO74" s="83" t="s">
        <v>4417</v>
      </c>
      <c r="AP74" s="78" t="b">
        <v>1</v>
      </c>
      <c r="AQ74" s="78" t="b">
        <v>0</v>
      </c>
      <c r="AR74" s="78" t="b">
        <v>1</v>
      </c>
      <c r="AS74" s="78"/>
      <c r="AT74" s="78">
        <v>72</v>
      </c>
      <c r="AU74" s="83" t="s">
        <v>4485</v>
      </c>
      <c r="AV74" s="78" t="b">
        <v>0</v>
      </c>
      <c r="AW74" s="78" t="s">
        <v>4591</v>
      </c>
      <c r="AX74" s="83" t="s">
        <v>4862</v>
      </c>
      <c r="AY74" s="78" t="s">
        <v>66</v>
      </c>
      <c r="AZ74" s="48"/>
      <c r="BA74" s="48"/>
      <c r="BB74" s="48"/>
      <c r="BC74" s="48"/>
      <c r="BD74" s="48" t="s">
        <v>1048</v>
      </c>
      <c r="BE74" s="48" t="s">
        <v>1048</v>
      </c>
      <c r="BF74" s="106" t="s">
        <v>5206</v>
      </c>
      <c r="BG74" s="106" t="s">
        <v>5206</v>
      </c>
      <c r="BH74" s="106" t="s">
        <v>5524</v>
      </c>
      <c r="BI74" s="106" t="s">
        <v>5524</v>
      </c>
      <c r="BJ74" s="86" t="str">
        <f>REPLACE(INDEX(GroupVertices[Group],MATCH(Vertices[[#This Row],[Vertex]],GroupVertices[Vertex],0)),1,1,"")</f>
        <v>1</v>
      </c>
      <c r="BK74" s="2"/>
      <c r="BL74" s="3"/>
      <c r="BM74" s="3"/>
      <c r="BN74" s="3"/>
      <c r="BO74" s="3"/>
    </row>
    <row r="75" spans="1:67" ht="15">
      <c r="A75" s="64" t="s">
        <v>451</v>
      </c>
      <c r="B75" s="65"/>
      <c r="C75" s="65"/>
      <c r="D75" s="66">
        <v>1.5</v>
      </c>
      <c r="E75" s="68">
        <v>95.37797214607627</v>
      </c>
      <c r="F75" s="102" t="s">
        <v>1370</v>
      </c>
      <c r="G75" s="65"/>
      <c r="H75" s="69"/>
      <c r="I75" s="70"/>
      <c r="J75" s="70"/>
      <c r="K75" s="69" t="s">
        <v>451</v>
      </c>
      <c r="L75" s="73"/>
      <c r="M75" s="74">
        <v>1506.1160888671875</v>
      </c>
      <c r="N75" s="74">
        <v>8810.4013671875</v>
      </c>
      <c r="O75" s="75"/>
      <c r="P75" s="76"/>
      <c r="Q75" s="76"/>
      <c r="R75" s="88"/>
      <c r="S75" s="48">
        <v>0</v>
      </c>
      <c r="T75" s="48">
        <v>1</v>
      </c>
      <c r="U75" s="49">
        <v>0</v>
      </c>
      <c r="V75" s="49">
        <v>0.002801</v>
      </c>
      <c r="W75" s="49">
        <v>0.010591</v>
      </c>
      <c r="X75" s="49">
        <v>0.441901</v>
      </c>
      <c r="Y75" s="49">
        <v>0</v>
      </c>
      <c r="Z75" s="49">
        <v>0</v>
      </c>
      <c r="AA75" s="71">
        <v>75</v>
      </c>
      <c r="AB75" s="71"/>
      <c r="AC75" s="72"/>
      <c r="AD75" s="78" t="s">
        <v>451</v>
      </c>
      <c r="AE75" s="78">
        <v>782</v>
      </c>
      <c r="AF75" s="78">
        <v>322</v>
      </c>
      <c r="AG75" s="78">
        <v>11177</v>
      </c>
      <c r="AH75" s="78">
        <v>9591</v>
      </c>
      <c r="AI75" s="78"/>
      <c r="AJ75" s="78" t="s">
        <v>3772</v>
      </c>
      <c r="AK75" s="78" t="s">
        <v>4000</v>
      </c>
      <c r="AL75" s="78"/>
      <c r="AM75" s="78"/>
      <c r="AN75" s="80">
        <v>39827.87736111111</v>
      </c>
      <c r="AO75" s="83" t="s">
        <v>4423</v>
      </c>
      <c r="AP75" s="78" t="b">
        <v>0</v>
      </c>
      <c r="AQ75" s="78" t="b">
        <v>0</v>
      </c>
      <c r="AR75" s="78" t="b">
        <v>1</v>
      </c>
      <c r="AS75" s="78"/>
      <c r="AT75" s="78">
        <v>13</v>
      </c>
      <c r="AU75" s="83" t="s">
        <v>4496</v>
      </c>
      <c r="AV75" s="78" t="b">
        <v>0</v>
      </c>
      <c r="AW75" s="78" t="s">
        <v>4591</v>
      </c>
      <c r="AX75" s="83" t="s">
        <v>4868</v>
      </c>
      <c r="AY75" s="78" t="s">
        <v>66</v>
      </c>
      <c r="AZ75" s="48"/>
      <c r="BA75" s="48"/>
      <c r="BB75" s="48"/>
      <c r="BC75" s="48"/>
      <c r="BD75" s="48" t="s">
        <v>1048</v>
      </c>
      <c r="BE75" s="48" t="s">
        <v>1048</v>
      </c>
      <c r="BF75" s="106" t="s">
        <v>5211</v>
      </c>
      <c r="BG75" s="106" t="s">
        <v>5211</v>
      </c>
      <c r="BH75" s="106" t="s">
        <v>5529</v>
      </c>
      <c r="BI75" s="106" t="s">
        <v>5529</v>
      </c>
      <c r="BJ75" s="86" t="str">
        <f>REPLACE(INDEX(GroupVertices[Group],MATCH(Vertices[[#This Row],[Vertex]],GroupVertices[Vertex],0)),1,1,"")</f>
        <v>1</v>
      </c>
      <c r="BK75" s="2"/>
      <c r="BL75" s="3"/>
      <c r="BM75" s="3"/>
      <c r="BN75" s="3"/>
      <c r="BO75" s="3"/>
    </row>
    <row r="76" spans="1:67" ht="15">
      <c r="A76" s="64" t="s">
        <v>507</v>
      </c>
      <c r="B76" s="65"/>
      <c r="C76" s="65"/>
      <c r="D76" s="66">
        <v>1.5</v>
      </c>
      <c r="E76" s="68">
        <v>95.37797214607627</v>
      </c>
      <c r="F76" s="102" t="s">
        <v>1414</v>
      </c>
      <c r="G76" s="65"/>
      <c r="H76" s="69"/>
      <c r="I76" s="70"/>
      <c r="J76" s="70"/>
      <c r="K76" s="69" t="s">
        <v>3506</v>
      </c>
      <c r="L76" s="73"/>
      <c r="M76" s="74">
        <v>233.5231475830078</v>
      </c>
      <c r="N76" s="74">
        <v>7542.01953125</v>
      </c>
      <c r="O76" s="75"/>
      <c r="P76" s="76"/>
      <c r="Q76" s="76"/>
      <c r="R76" s="88"/>
      <c r="S76" s="48">
        <v>0</v>
      </c>
      <c r="T76" s="48">
        <v>1</v>
      </c>
      <c r="U76" s="49">
        <v>0</v>
      </c>
      <c r="V76" s="49">
        <v>0.002801</v>
      </c>
      <c r="W76" s="49">
        <v>0.010591</v>
      </c>
      <c r="X76" s="49">
        <v>0.441901</v>
      </c>
      <c r="Y76" s="49">
        <v>0</v>
      </c>
      <c r="Z76" s="49">
        <v>0</v>
      </c>
      <c r="AA76" s="71">
        <v>76</v>
      </c>
      <c r="AB76" s="71"/>
      <c r="AC76" s="72"/>
      <c r="AD76" s="78" t="s">
        <v>3506</v>
      </c>
      <c r="AE76" s="78">
        <v>156</v>
      </c>
      <c r="AF76" s="78">
        <v>106</v>
      </c>
      <c r="AG76" s="78">
        <v>4476</v>
      </c>
      <c r="AH76" s="78">
        <v>2249</v>
      </c>
      <c r="AI76" s="78"/>
      <c r="AJ76" s="78" t="s">
        <v>3823</v>
      </c>
      <c r="AK76" s="78" t="s">
        <v>4033</v>
      </c>
      <c r="AL76" s="78"/>
      <c r="AM76" s="78"/>
      <c r="AN76" s="80">
        <v>41098.98467592592</v>
      </c>
      <c r="AO76" s="83" t="s">
        <v>4473</v>
      </c>
      <c r="AP76" s="78" t="b">
        <v>0</v>
      </c>
      <c r="AQ76" s="78" t="b">
        <v>0</v>
      </c>
      <c r="AR76" s="78" t="b">
        <v>1</v>
      </c>
      <c r="AS76" s="78"/>
      <c r="AT76" s="78">
        <v>1</v>
      </c>
      <c r="AU76" s="83" t="s">
        <v>4485</v>
      </c>
      <c r="AV76" s="78" t="b">
        <v>0</v>
      </c>
      <c r="AW76" s="78" t="s">
        <v>4591</v>
      </c>
      <c r="AX76" s="83" t="s">
        <v>4923</v>
      </c>
      <c r="AY76" s="78" t="s">
        <v>66</v>
      </c>
      <c r="AZ76" s="48"/>
      <c r="BA76" s="48"/>
      <c r="BB76" s="48"/>
      <c r="BC76" s="48"/>
      <c r="BD76" s="48" t="s">
        <v>1107</v>
      </c>
      <c r="BE76" s="48" t="s">
        <v>1107</v>
      </c>
      <c r="BF76" s="106" t="s">
        <v>5256</v>
      </c>
      <c r="BG76" s="106" t="s">
        <v>5256</v>
      </c>
      <c r="BH76" s="106" t="s">
        <v>5573</v>
      </c>
      <c r="BI76" s="106" t="s">
        <v>5573</v>
      </c>
      <c r="BJ76" s="86" t="str">
        <f>REPLACE(INDEX(GroupVertices[Group],MATCH(Vertices[[#This Row],[Vertex]],GroupVertices[Vertex],0)),1,1,"")</f>
        <v>1</v>
      </c>
      <c r="BK76" s="2"/>
      <c r="BL76" s="3"/>
      <c r="BM76" s="3"/>
      <c r="BN76" s="3"/>
      <c r="BO76" s="3"/>
    </row>
    <row r="77" spans="1:67" ht="15">
      <c r="A77" s="64" t="s">
        <v>295</v>
      </c>
      <c r="B77" s="65"/>
      <c r="C77" s="65"/>
      <c r="D77" s="66">
        <v>1.5</v>
      </c>
      <c r="E77" s="68">
        <v>94.84799723349917</v>
      </c>
      <c r="F77" s="102" t="s">
        <v>1236</v>
      </c>
      <c r="G77" s="65"/>
      <c r="H77" s="69"/>
      <c r="I77" s="70"/>
      <c r="J77" s="70"/>
      <c r="K77" s="69" t="s">
        <v>3282</v>
      </c>
      <c r="L77" s="73"/>
      <c r="M77" s="74">
        <v>1336.3385009765625</v>
      </c>
      <c r="N77" s="74">
        <v>3414.882568359375</v>
      </c>
      <c r="O77" s="75"/>
      <c r="P77" s="76"/>
      <c r="Q77" s="76"/>
      <c r="R77" s="88"/>
      <c r="S77" s="48">
        <v>0</v>
      </c>
      <c r="T77" s="48">
        <v>1</v>
      </c>
      <c r="U77" s="49">
        <v>0</v>
      </c>
      <c r="V77" s="49">
        <v>0.002506</v>
      </c>
      <c r="W77" s="49">
        <v>0.009962</v>
      </c>
      <c r="X77" s="49">
        <v>0.438693</v>
      </c>
      <c r="Y77" s="49">
        <v>0</v>
      </c>
      <c r="Z77" s="49">
        <v>0</v>
      </c>
      <c r="AA77" s="71">
        <v>77</v>
      </c>
      <c r="AB77" s="71"/>
      <c r="AC77" s="72"/>
      <c r="AD77" s="78" t="s">
        <v>3282</v>
      </c>
      <c r="AE77" s="78">
        <v>1213</v>
      </c>
      <c r="AF77" s="78">
        <v>850</v>
      </c>
      <c r="AG77" s="78">
        <v>21792</v>
      </c>
      <c r="AH77" s="78">
        <v>40005</v>
      </c>
      <c r="AI77" s="78"/>
      <c r="AJ77" s="78" t="s">
        <v>3616</v>
      </c>
      <c r="AK77" s="78" t="s">
        <v>3903</v>
      </c>
      <c r="AL77" s="83" t="s">
        <v>4081</v>
      </c>
      <c r="AM77" s="78"/>
      <c r="AN77" s="80">
        <v>41442.461481481485</v>
      </c>
      <c r="AO77" s="83" t="s">
        <v>4266</v>
      </c>
      <c r="AP77" s="78" t="b">
        <v>0</v>
      </c>
      <c r="AQ77" s="78" t="b">
        <v>0</v>
      </c>
      <c r="AR77" s="78" t="b">
        <v>1</v>
      </c>
      <c r="AS77" s="78"/>
      <c r="AT77" s="78">
        <v>14</v>
      </c>
      <c r="AU77" s="83" t="s">
        <v>4485</v>
      </c>
      <c r="AV77" s="78" t="b">
        <v>0</v>
      </c>
      <c r="AW77" s="78" t="s">
        <v>4591</v>
      </c>
      <c r="AX77" s="83" t="s">
        <v>4697</v>
      </c>
      <c r="AY77" s="78" t="s">
        <v>66</v>
      </c>
      <c r="AZ77" s="48"/>
      <c r="BA77" s="48"/>
      <c r="BB77" s="48"/>
      <c r="BC77" s="48"/>
      <c r="BD77" s="48" t="s">
        <v>1048</v>
      </c>
      <c r="BE77" s="48" t="s">
        <v>1048</v>
      </c>
      <c r="BF77" s="106" t="s">
        <v>5083</v>
      </c>
      <c r="BG77" s="106" t="s">
        <v>5083</v>
      </c>
      <c r="BH77" s="106" t="s">
        <v>5404</v>
      </c>
      <c r="BI77" s="106" t="s">
        <v>5404</v>
      </c>
      <c r="BJ77" s="86" t="str">
        <f>REPLACE(INDEX(GroupVertices[Group],MATCH(Vertices[[#This Row],[Vertex]],GroupVertices[Vertex],0)),1,1,"")</f>
        <v>2</v>
      </c>
      <c r="BK77" s="2"/>
      <c r="BL77" s="3"/>
      <c r="BM77" s="3"/>
      <c r="BN77" s="3"/>
      <c r="BO77" s="3"/>
    </row>
    <row r="78" spans="1:67" ht="15">
      <c r="A78" s="64" t="s">
        <v>299</v>
      </c>
      <c r="B78" s="65"/>
      <c r="C78" s="65"/>
      <c r="D78" s="66">
        <v>1.5</v>
      </c>
      <c r="E78" s="68">
        <v>94.84799723349917</v>
      </c>
      <c r="F78" s="102" t="s">
        <v>4536</v>
      </c>
      <c r="G78" s="65"/>
      <c r="H78" s="69"/>
      <c r="I78" s="70"/>
      <c r="J78" s="70"/>
      <c r="K78" s="69" t="s">
        <v>3287</v>
      </c>
      <c r="L78" s="73"/>
      <c r="M78" s="74">
        <v>1258.6834716796875</v>
      </c>
      <c r="N78" s="74">
        <v>722.8770141601562</v>
      </c>
      <c r="O78" s="75"/>
      <c r="P78" s="76"/>
      <c r="Q78" s="76"/>
      <c r="R78" s="88"/>
      <c r="S78" s="48">
        <v>0</v>
      </c>
      <c r="T78" s="48">
        <v>1</v>
      </c>
      <c r="U78" s="49">
        <v>0</v>
      </c>
      <c r="V78" s="49">
        <v>0.002506</v>
      </c>
      <c r="W78" s="49">
        <v>0.009962</v>
      </c>
      <c r="X78" s="49">
        <v>0.438693</v>
      </c>
      <c r="Y78" s="49">
        <v>0</v>
      </c>
      <c r="Z78" s="49">
        <v>0</v>
      </c>
      <c r="AA78" s="71">
        <v>78</v>
      </c>
      <c r="AB78" s="71"/>
      <c r="AC78" s="72"/>
      <c r="AD78" s="78" t="s">
        <v>3287</v>
      </c>
      <c r="AE78" s="78">
        <v>3317</v>
      </c>
      <c r="AF78" s="78">
        <v>326</v>
      </c>
      <c r="AG78" s="78">
        <v>7145</v>
      </c>
      <c r="AH78" s="78">
        <v>20548</v>
      </c>
      <c r="AI78" s="78"/>
      <c r="AJ78" s="78" t="s">
        <v>3621</v>
      </c>
      <c r="AK78" s="78" t="s">
        <v>3907</v>
      </c>
      <c r="AL78" s="78"/>
      <c r="AM78" s="78"/>
      <c r="AN78" s="80">
        <v>42113.100590277776</v>
      </c>
      <c r="AO78" s="83" t="s">
        <v>4271</v>
      </c>
      <c r="AP78" s="78" t="b">
        <v>1</v>
      </c>
      <c r="AQ78" s="78" t="b">
        <v>0</v>
      </c>
      <c r="AR78" s="78" t="b">
        <v>1</v>
      </c>
      <c r="AS78" s="78"/>
      <c r="AT78" s="78">
        <v>2</v>
      </c>
      <c r="AU78" s="83" t="s">
        <v>4485</v>
      </c>
      <c r="AV78" s="78" t="b">
        <v>0</v>
      </c>
      <c r="AW78" s="78" t="s">
        <v>4591</v>
      </c>
      <c r="AX78" s="83" t="s">
        <v>4702</v>
      </c>
      <c r="AY78" s="78" t="s">
        <v>66</v>
      </c>
      <c r="AZ78" s="48" t="s">
        <v>1011</v>
      </c>
      <c r="BA78" s="48" t="s">
        <v>1011</v>
      </c>
      <c r="BB78" s="48" t="s">
        <v>1038</v>
      </c>
      <c r="BC78" s="48" t="s">
        <v>1038</v>
      </c>
      <c r="BD78" s="48" t="s">
        <v>1048</v>
      </c>
      <c r="BE78" s="48" t="s">
        <v>1048</v>
      </c>
      <c r="BF78" s="106" t="s">
        <v>5012</v>
      </c>
      <c r="BG78" s="106" t="s">
        <v>5012</v>
      </c>
      <c r="BH78" s="106" t="s">
        <v>5334</v>
      </c>
      <c r="BI78" s="106" t="s">
        <v>5334</v>
      </c>
      <c r="BJ78" s="86" t="str">
        <f>REPLACE(INDEX(GroupVertices[Group],MATCH(Vertices[[#This Row],[Vertex]],GroupVertices[Vertex],0)),1,1,"")</f>
        <v>2</v>
      </c>
      <c r="BK78" s="2"/>
      <c r="BL78" s="3"/>
      <c r="BM78" s="3"/>
      <c r="BN78" s="3"/>
      <c r="BO78" s="3"/>
    </row>
    <row r="79" spans="1:67" ht="15">
      <c r="A79" s="64" t="s">
        <v>314</v>
      </c>
      <c r="B79" s="65"/>
      <c r="C79" s="65"/>
      <c r="D79" s="66">
        <v>1.5</v>
      </c>
      <c r="E79" s="68">
        <v>94.84799723349917</v>
      </c>
      <c r="F79" s="102" t="s">
        <v>4540</v>
      </c>
      <c r="G79" s="65"/>
      <c r="H79" s="69"/>
      <c r="I79" s="70"/>
      <c r="J79" s="70"/>
      <c r="K79" s="69" t="s">
        <v>3306</v>
      </c>
      <c r="L79" s="73"/>
      <c r="M79" s="74">
        <v>613.4923706054688</v>
      </c>
      <c r="N79" s="74">
        <v>318.27056884765625</v>
      </c>
      <c r="O79" s="75"/>
      <c r="P79" s="76"/>
      <c r="Q79" s="76"/>
      <c r="R79" s="88"/>
      <c r="S79" s="48">
        <v>0</v>
      </c>
      <c r="T79" s="48">
        <v>1</v>
      </c>
      <c r="U79" s="49">
        <v>0</v>
      </c>
      <c r="V79" s="49">
        <v>0.002506</v>
      </c>
      <c r="W79" s="49">
        <v>0.009962</v>
      </c>
      <c r="X79" s="49">
        <v>0.438693</v>
      </c>
      <c r="Y79" s="49">
        <v>0</v>
      </c>
      <c r="Z79" s="49">
        <v>0</v>
      </c>
      <c r="AA79" s="71">
        <v>79</v>
      </c>
      <c r="AB79" s="71"/>
      <c r="AC79" s="72"/>
      <c r="AD79" s="78" t="s">
        <v>3306</v>
      </c>
      <c r="AE79" s="78">
        <v>303</v>
      </c>
      <c r="AF79" s="78">
        <v>176</v>
      </c>
      <c r="AG79" s="78">
        <v>2888</v>
      </c>
      <c r="AH79" s="78">
        <v>5382</v>
      </c>
      <c r="AI79" s="78"/>
      <c r="AJ79" s="78" t="s">
        <v>3638</v>
      </c>
      <c r="AK79" s="78" t="s">
        <v>3916</v>
      </c>
      <c r="AL79" s="83" t="s">
        <v>4089</v>
      </c>
      <c r="AM79" s="78"/>
      <c r="AN79" s="80">
        <v>40977.86987268519</v>
      </c>
      <c r="AO79" s="83" t="s">
        <v>4289</v>
      </c>
      <c r="AP79" s="78" t="b">
        <v>0</v>
      </c>
      <c r="AQ79" s="78" t="b">
        <v>0</v>
      </c>
      <c r="AR79" s="78" t="b">
        <v>0</v>
      </c>
      <c r="AS79" s="78"/>
      <c r="AT79" s="78">
        <v>1</v>
      </c>
      <c r="AU79" s="83" t="s">
        <v>4485</v>
      </c>
      <c r="AV79" s="78" t="b">
        <v>0</v>
      </c>
      <c r="AW79" s="78" t="s">
        <v>4591</v>
      </c>
      <c r="AX79" s="83" t="s">
        <v>4721</v>
      </c>
      <c r="AY79" s="78" t="s">
        <v>66</v>
      </c>
      <c r="AZ79" s="48" t="s">
        <v>1011</v>
      </c>
      <c r="BA79" s="48" t="s">
        <v>1011</v>
      </c>
      <c r="BB79" s="48" t="s">
        <v>1038</v>
      </c>
      <c r="BC79" s="48" t="s">
        <v>1038</v>
      </c>
      <c r="BD79" s="48" t="s">
        <v>1048</v>
      </c>
      <c r="BE79" s="48" t="s">
        <v>1048</v>
      </c>
      <c r="BF79" s="106" t="s">
        <v>5012</v>
      </c>
      <c r="BG79" s="106" t="s">
        <v>5012</v>
      </c>
      <c r="BH79" s="106" t="s">
        <v>5334</v>
      </c>
      <c r="BI79" s="106" t="s">
        <v>5334</v>
      </c>
      <c r="BJ79" s="86" t="str">
        <f>REPLACE(INDEX(GroupVertices[Group],MATCH(Vertices[[#This Row],[Vertex]],GroupVertices[Vertex],0)),1,1,"")</f>
        <v>2</v>
      </c>
      <c r="BK79" s="2"/>
      <c r="BL79" s="3"/>
      <c r="BM79" s="3"/>
      <c r="BN79" s="3"/>
      <c r="BO79" s="3"/>
    </row>
    <row r="80" spans="1:67" ht="15">
      <c r="A80" s="64" t="s">
        <v>364</v>
      </c>
      <c r="B80" s="65"/>
      <c r="C80" s="65"/>
      <c r="D80" s="66">
        <v>1.5</v>
      </c>
      <c r="E80" s="68">
        <v>94.84799723349917</v>
      </c>
      <c r="F80" s="102" t="s">
        <v>4550</v>
      </c>
      <c r="G80" s="65"/>
      <c r="H80" s="69"/>
      <c r="I80" s="70"/>
      <c r="J80" s="70"/>
      <c r="K80" s="69" t="s">
        <v>3359</v>
      </c>
      <c r="L80" s="73"/>
      <c r="M80" s="74">
        <v>190.5955047607422</v>
      </c>
      <c r="N80" s="74">
        <v>2936.697021484375</v>
      </c>
      <c r="O80" s="75"/>
      <c r="P80" s="76"/>
      <c r="Q80" s="76"/>
      <c r="R80" s="88"/>
      <c r="S80" s="48">
        <v>0</v>
      </c>
      <c r="T80" s="48">
        <v>1</v>
      </c>
      <c r="U80" s="49">
        <v>0</v>
      </c>
      <c r="V80" s="49">
        <v>0.002506</v>
      </c>
      <c r="W80" s="49">
        <v>0.009962</v>
      </c>
      <c r="X80" s="49">
        <v>0.438693</v>
      </c>
      <c r="Y80" s="49">
        <v>0</v>
      </c>
      <c r="Z80" s="49">
        <v>0</v>
      </c>
      <c r="AA80" s="71">
        <v>80</v>
      </c>
      <c r="AB80" s="71"/>
      <c r="AC80" s="72"/>
      <c r="AD80" s="78" t="s">
        <v>3359</v>
      </c>
      <c r="AE80" s="78">
        <v>770</v>
      </c>
      <c r="AF80" s="78">
        <v>79</v>
      </c>
      <c r="AG80" s="78">
        <v>6341</v>
      </c>
      <c r="AH80" s="78">
        <v>407</v>
      </c>
      <c r="AI80" s="78"/>
      <c r="AJ80" s="78" t="s">
        <v>3687</v>
      </c>
      <c r="AK80" s="78" t="s">
        <v>3123</v>
      </c>
      <c r="AL80" s="78"/>
      <c r="AM80" s="78"/>
      <c r="AN80" s="80">
        <v>40715.10256944445</v>
      </c>
      <c r="AO80" s="83" t="s">
        <v>4339</v>
      </c>
      <c r="AP80" s="78" t="b">
        <v>0</v>
      </c>
      <c r="AQ80" s="78" t="b">
        <v>0</v>
      </c>
      <c r="AR80" s="78" t="b">
        <v>1</v>
      </c>
      <c r="AS80" s="78"/>
      <c r="AT80" s="78">
        <v>0</v>
      </c>
      <c r="AU80" s="83" t="s">
        <v>4484</v>
      </c>
      <c r="AV80" s="78" t="b">
        <v>0</v>
      </c>
      <c r="AW80" s="78" t="s">
        <v>4591</v>
      </c>
      <c r="AX80" s="83" t="s">
        <v>4774</v>
      </c>
      <c r="AY80" s="78" t="s">
        <v>66</v>
      </c>
      <c r="AZ80" s="48" t="s">
        <v>1011</v>
      </c>
      <c r="BA80" s="48" t="s">
        <v>1011</v>
      </c>
      <c r="BB80" s="48" t="s">
        <v>1038</v>
      </c>
      <c r="BC80" s="48" t="s">
        <v>1038</v>
      </c>
      <c r="BD80" s="48" t="s">
        <v>1048</v>
      </c>
      <c r="BE80" s="48" t="s">
        <v>1048</v>
      </c>
      <c r="BF80" s="106" t="s">
        <v>5012</v>
      </c>
      <c r="BG80" s="106" t="s">
        <v>5012</v>
      </c>
      <c r="BH80" s="106" t="s">
        <v>5334</v>
      </c>
      <c r="BI80" s="106" t="s">
        <v>5334</v>
      </c>
      <c r="BJ80" s="86" t="str">
        <f>REPLACE(INDEX(GroupVertices[Group],MATCH(Vertices[[#This Row],[Vertex]],GroupVertices[Vertex],0)),1,1,"")</f>
        <v>2</v>
      </c>
      <c r="BK80" s="2"/>
      <c r="BL80" s="3"/>
      <c r="BM80" s="3"/>
      <c r="BN80" s="3"/>
      <c r="BO80" s="3"/>
    </row>
    <row r="81" spans="1:67" ht="15">
      <c r="A81" s="64" t="s">
        <v>371</v>
      </c>
      <c r="B81" s="65"/>
      <c r="C81" s="65"/>
      <c r="D81" s="66">
        <v>1.5</v>
      </c>
      <c r="E81" s="68">
        <v>94.84799723349917</v>
      </c>
      <c r="F81" s="102" t="s">
        <v>4551</v>
      </c>
      <c r="G81" s="65"/>
      <c r="H81" s="69"/>
      <c r="I81" s="70"/>
      <c r="J81" s="70"/>
      <c r="K81" s="69" t="s">
        <v>3366</v>
      </c>
      <c r="L81" s="73"/>
      <c r="M81" s="74">
        <v>1310.51806640625</v>
      </c>
      <c r="N81" s="74">
        <v>1959.591064453125</v>
      </c>
      <c r="O81" s="75"/>
      <c r="P81" s="76"/>
      <c r="Q81" s="76"/>
      <c r="R81" s="88"/>
      <c r="S81" s="48">
        <v>0</v>
      </c>
      <c r="T81" s="48">
        <v>1</v>
      </c>
      <c r="U81" s="49">
        <v>0</v>
      </c>
      <c r="V81" s="49">
        <v>0.002506</v>
      </c>
      <c r="W81" s="49">
        <v>0.009962</v>
      </c>
      <c r="X81" s="49">
        <v>0.438693</v>
      </c>
      <c r="Y81" s="49">
        <v>0</v>
      </c>
      <c r="Z81" s="49">
        <v>0</v>
      </c>
      <c r="AA81" s="71">
        <v>81</v>
      </c>
      <c r="AB81" s="71"/>
      <c r="AC81" s="72"/>
      <c r="AD81" s="78" t="s">
        <v>3366</v>
      </c>
      <c r="AE81" s="78">
        <v>5</v>
      </c>
      <c r="AF81" s="78">
        <v>0</v>
      </c>
      <c r="AG81" s="78">
        <v>8</v>
      </c>
      <c r="AH81" s="78">
        <v>13</v>
      </c>
      <c r="AI81" s="78"/>
      <c r="AJ81" s="78" t="s">
        <v>3694</v>
      </c>
      <c r="AK81" s="78"/>
      <c r="AL81" s="78"/>
      <c r="AM81" s="78"/>
      <c r="AN81" s="80">
        <v>43617.92107638889</v>
      </c>
      <c r="AO81" s="78"/>
      <c r="AP81" s="78" t="b">
        <v>1</v>
      </c>
      <c r="AQ81" s="78" t="b">
        <v>0</v>
      </c>
      <c r="AR81" s="78" t="b">
        <v>0</v>
      </c>
      <c r="AS81" s="78"/>
      <c r="AT81" s="78">
        <v>0</v>
      </c>
      <c r="AU81" s="78"/>
      <c r="AV81" s="78" t="b">
        <v>0</v>
      </c>
      <c r="AW81" s="78" t="s">
        <v>4591</v>
      </c>
      <c r="AX81" s="83" t="s">
        <v>4781</v>
      </c>
      <c r="AY81" s="78" t="s">
        <v>66</v>
      </c>
      <c r="AZ81" s="48" t="s">
        <v>1011</v>
      </c>
      <c r="BA81" s="48" t="s">
        <v>1011</v>
      </c>
      <c r="BB81" s="48" t="s">
        <v>1038</v>
      </c>
      <c r="BC81" s="48" t="s">
        <v>1038</v>
      </c>
      <c r="BD81" s="48" t="s">
        <v>1048</v>
      </c>
      <c r="BE81" s="48" t="s">
        <v>1048</v>
      </c>
      <c r="BF81" s="106" t="s">
        <v>5012</v>
      </c>
      <c r="BG81" s="106" t="s">
        <v>5012</v>
      </c>
      <c r="BH81" s="106" t="s">
        <v>5334</v>
      </c>
      <c r="BI81" s="106" t="s">
        <v>5334</v>
      </c>
      <c r="BJ81" s="86" t="str">
        <f>REPLACE(INDEX(GroupVertices[Group],MATCH(Vertices[[#This Row],[Vertex]],GroupVertices[Vertex],0)),1,1,"")</f>
        <v>2</v>
      </c>
      <c r="BK81" s="2"/>
      <c r="BL81" s="3"/>
      <c r="BM81" s="3"/>
      <c r="BN81" s="3"/>
      <c r="BO81" s="3"/>
    </row>
    <row r="82" spans="1:67" ht="15">
      <c r="A82" s="64" t="s">
        <v>424</v>
      </c>
      <c r="B82" s="65"/>
      <c r="C82" s="65"/>
      <c r="D82" s="66">
        <v>1.5</v>
      </c>
      <c r="E82" s="68">
        <v>94.84799723349917</v>
      </c>
      <c r="F82" s="102" t="s">
        <v>4570</v>
      </c>
      <c r="G82" s="65"/>
      <c r="H82" s="69"/>
      <c r="I82" s="70"/>
      <c r="J82" s="70"/>
      <c r="K82" s="69" t="s">
        <v>3427</v>
      </c>
      <c r="L82" s="73"/>
      <c r="M82" s="74">
        <v>151.11837768554688</v>
      </c>
      <c r="N82" s="74">
        <v>1872.8787841796875</v>
      </c>
      <c r="O82" s="75"/>
      <c r="P82" s="76"/>
      <c r="Q82" s="76"/>
      <c r="R82" s="88"/>
      <c r="S82" s="48">
        <v>0</v>
      </c>
      <c r="T82" s="48">
        <v>1</v>
      </c>
      <c r="U82" s="49">
        <v>0</v>
      </c>
      <c r="V82" s="49">
        <v>0.002506</v>
      </c>
      <c r="W82" s="49">
        <v>0.009962</v>
      </c>
      <c r="X82" s="49">
        <v>0.438693</v>
      </c>
      <c r="Y82" s="49">
        <v>0</v>
      </c>
      <c r="Z82" s="49">
        <v>0</v>
      </c>
      <c r="AA82" s="71">
        <v>82</v>
      </c>
      <c r="AB82" s="71"/>
      <c r="AC82" s="72"/>
      <c r="AD82" s="78" t="s">
        <v>3427</v>
      </c>
      <c r="AE82" s="78">
        <v>217</v>
      </c>
      <c r="AF82" s="78">
        <v>417</v>
      </c>
      <c r="AG82" s="78">
        <v>30867</v>
      </c>
      <c r="AH82" s="78">
        <v>76948</v>
      </c>
      <c r="AI82" s="78"/>
      <c r="AJ82" s="78" t="s">
        <v>3751</v>
      </c>
      <c r="AK82" s="78" t="s">
        <v>3986</v>
      </c>
      <c r="AL82" s="78"/>
      <c r="AM82" s="78"/>
      <c r="AN82" s="80">
        <v>42009.04340277778</v>
      </c>
      <c r="AO82" s="83" t="s">
        <v>4401</v>
      </c>
      <c r="AP82" s="78" t="b">
        <v>1</v>
      </c>
      <c r="AQ82" s="78" t="b">
        <v>0</v>
      </c>
      <c r="AR82" s="78" t="b">
        <v>1</v>
      </c>
      <c r="AS82" s="78"/>
      <c r="AT82" s="78">
        <v>20</v>
      </c>
      <c r="AU82" s="83" t="s">
        <v>4485</v>
      </c>
      <c r="AV82" s="78" t="b">
        <v>0</v>
      </c>
      <c r="AW82" s="78" t="s">
        <v>4591</v>
      </c>
      <c r="AX82" s="83" t="s">
        <v>4842</v>
      </c>
      <c r="AY82" s="78" t="s">
        <v>66</v>
      </c>
      <c r="AZ82" s="48"/>
      <c r="BA82" s="48"/>
      <c r="BB82" s="48"/>
      <c r="BC82" s="48"/>
      <c r="BD82" s="48" t="s">
        <v>1048</v>
      </c>
      <c r="BE82" s="48" t="s">
        <v>1048</v>
      </c>
      <c r="BF82" s="106" t="s">
        <v>5191</v>
      </c>
      <c r="BG82" s="106" t="s">
        <v>5191</v>
      </c>
      <c r="BH82" s="106" t="s">
        <v>5509</v>
      </c>
      <c r="BI82" s="106" t="s">
        <v>5509</v>
      </c>
      <c r="BJ82" s="86" t="str">
        <f>REPLACE(INDEX(GroupVertices[Group],MATCH(Vertices[[#This Row],[Vertex]],GroupVertices[Vertex],0)),1,1,"")</f>
        <v>2</v>
      </c>
      <c r="BK82" s="2"/>
      <c r="BL82" s="3"/>
      <c r="BM82" s="3"/>
      <c r="BN82" s="3"/>
      <c r="BO82" s="3"/>
    </row>
    <row r="83" spans="1:67" ht="15">
      <c r="A83" s="64" t="s">
        <v>436</v>
      </c>
      <c r="B83" s="65"/>
      <c r="C83" s="65"/>
      <c r="D83" s="66">
        <v>1.5</v>
      </c>
      <c r="E83" s="68">
        <v>94.84799723349917</v>
      </c>
      <c r="F83" s="102" t="s">
        <v>1261</v>
      </c>
      <c r="G83" s="65"/>
      <c r="H83" s="69"/>
      <c r="I83" s="70"/>
      <c r="J83" s="70"/>
      <c r="K83" s="69" t="s">
        <v>3439</v>
      </c>
      <c r="L83" s="73"/>
      <c r="M83" s="74">
        <v>741.4465942382812</v>
      </c>
      <c r="N83" s="74">
        <v>3316.326416015625</v>
      </c>
      <c r="O83" s="75"/>
      <c r="P83" s="76"/>
      <c r="Q83" s="76"/>
      <c r="R83" s="88"/>
      <c r="S83" s="48">
        <v>0</v>
      </c>
      <c r="T83" s="48">
        <v>1</v>
      </c>
      <c r="U83" s="49">
        <v>0</v>
      </c>
      <c r="V83" s="49">
        <v>0.002506</v>
      </c>
      <c r="W83" s="49">
        <v>0.009962</v>
      </c>
      <c r="X83" s="49">
        <v>0.438693</v>
      </c>
      <c r="Y83" s="49">
        <v>0</v>
      </c>
      <c r="Z83" s="49">
        <v>0</v>
      </c>
      <c r="AA83" s="71">
        <v>83</v>
      </c>
      <c r="AB83" s="71"/>
      <c r="AC83" s="72"/>
      <c r="AD83" s="78" t="s">
        <v>3439</v>
      </c>
      <c r="AE83" s="78">
        <v>153</v>
      </c>
      <c r="AF83" s="78">
        <v>11</v>
      </c>
      <c r="AG83" s="78">
        <v>13</v>
      </c>
      <c r="AH83" s="78">
        <v>243</v>
      </c>
      <c r="AI83" s="78"/>
      <c r="AJ83" s="78"/>
      <c r="AK83" s="78"/>
      <c r="AL83" s="78"/>
      <c r="AM83" s="78"/>
      <c r="AN83" s="80">
        <v>43086.827581018515</v>
      </c>
      <c r="AO83" s="78"/>
      <c r="AP83" s="78" t="b">
        <v>1</v>
      </c>
      <c r="AQ83" s="78" t="b">
        <v>1</v>
      </c>
      <c r="AR83" s="78" t="b">
        <v>1</v>
      </c>
      <c r="AS83" s="78"/>
      <c r="AT83" s="78">
        <v>0</v>
      </c>
      <c r="AU83" s="78"/>
      <c r="AV83" s="78" t="b">
        <v>0</v>
      </c>
      <c r="AW83" s="78" t="s">
        <v>4591</v>
      </c>
      <c r="AX83" s="83" t="s">
        <v>4854</v>
      </c>
      <c r="AY83" s="78" t="s">
        <v>66</v>
      </c>
      <c r="AZ83" s="48"/>
      <c r="BA83" s="48"/>
      <c r="BB83" s="48"/>
      <c r="BC83" s="48"/>
      <c r="BD83" s="48" t="s">
        <v>1048</v>
      </c>
      <c r="BE83" s="48" t="s">
        <v>1048</v>
      </c>
      <c r="BF83" s="106" t="s">
        <v>5200</v>
      </c>
      <c r="BG83" s="106" t="s">
        <v>5200</v>
      </c>
      <c r="BH83" s="106" t="s">
        <v>5518</v>
      </c>
      <c r="BI83" s="106" t="s">
        <v>5518</v>
      </c>
      <c r="BJ83" s="86" t="str">
        <f>REPLACE(INDEX(GroupVertices[Group],MATCH(Vertices[[#This Row],[Vertex]],GroupVertices[Vertex],0)),1,1,"")</f>
        <v>2</v>
      </c>
      <c r="BK83" s="2"/>
      <c r="BL83" s="3"/>
      <c r="BM83" s="3"/>
      <c r="BN83" s="3"/>
      <c r="BO83" s="3"/>
    </row>
    <row r="84" spans="1:67" ht="15">
      <c r="A84" s="64" t="s">
        <v>503</v>
      </c>
      <c r="B84" s="65"/>
      <c r="C84" s="65"/>
      <c r="D84" s="66">
        <v>1.5</v>
      </c>
      <c r="E84" s="68">
        <v>94.84799723349917</v>
      </c>
      <c r="F84" s="102" t="s">
        <v>4585</v>
      </c>
      <c r="G84" s="65"/>
      <c r="H84" s="69"/>
      <c r="I84" s="70"/>
      <c r="J84" s="70"/>
      <c r="K84" s="69" t="s">
        <v>3502</v>
      </c>
      <c r="L84" s="73"/>
      <c r="M84" s="74">
        <v>275.2599182128906</v>
      </c>
      <c r="N84" s="74">
        <v>2323.986328125</v>
      </c>
      <c r="O84" s="75"/>
      <c r="P84" s="76"/>
      <c r="Q84" s="76"/>
      <c r="R84" s="88"/>
      <c r="S84" s="48">
        <v>0</v>
      </c>
      <c r="T84" s="48">
        <v>1</v>
      </c>
      <c r="U84" s="49">
        <v>0</v>
      </c>
      <c r="V84" s="49">
        <v>0.002506</v>
      </c>
      <c r="W84" s="49">
        <v>0.009962</v>
      </c>
      <c r="X84" s="49">
        <v>0.438693</v>
      </c>
      <c r="Y84" s="49">
        <v>0</v>
      </c>
      <c r="Z84" s="49">
        <v>0</v>
      </c>
      <c r="AA84" s="71">
        <v>84</v>
      </c>
      <c r="AB84" s="71"/>
      <c r="AC84" s="72"/>
      <c r="AD84" s="78" t="s">
        <v>3502</v>
      </c>
      <c r="AE84" s="78">
        <v>913</v>
      </c>
      <c r="AF84" s="78">
        <v>434</v>
      </c>
      <c r="AG84" s="78">
        <v>6989</v>
      </c>
      <c r="AH84" s="78">
        <v>1685</v>
      </c>
      <c r="AI84" s="78"/>
      <c r="AJ84" s="78" t="s">
        <v>3820</v>
      </c>
      <c r="AK84" s="78" t="s">
        <v>4030</v>
      </c>
      <c r="AL84" s="83" t="s">
        <v>4160</v>
      </c>
      <c r="AM84" s="78"/>
      <c r="AN84" s="80">
        <v>42768.07084490741</v>
      </c>
      <c r="AO84" s="78"/>
      <c r="AP84" s="78" t="b">
        <v>1</v>
      </c>
      <c r="AQ84" s="78" t="b">
        <v>0</v>
      </c>
      <c r="AR84" s="78" t="b">
        <v>1</v>
      </c>
      <c r="AS84" s="78"/>
      <c r="AT84" s="78">
        <v>4</v>
      </c>
      <c r="AU84" s="78"/>
      <c r="AV84" s="78" t="b">
        <v>0</v>
      </c>
      <c r="AW84" s="78" t="s">
        <v>4591</v>
      </c>
      <c r="AX84" s="83" t="s">
        <v>4919</v>
      </c>
      <c r="AY84" s="78" t="s">
        <v>66</v>
      </c>
      <c r="AZ84" s="48" t="s">
        <v>1011</v>
      </c>
      <c r="BA84" s="48" t="s">
        <v>1011</v>
      </c>
      <c r="BB84" s="48" t="s">
        <v>1038</v>
      </c>
      <c r="BC84" s="48" t="s">
        <v>1038</v>
      </c>
      <c r="BD84" s="48" t="s">
        <v>1048</v>
      </c>
      <c r="BE84" s="48" t="s">
        <v>1048</v>
      </c>
      <c r="BF84" s="106" t="s">
        <v>5252</v>
      </c>
      <c r="BG84" s="106" t="s">
        <v>5321</v>
      </c>
      <c r="BH84" s="106" t="s">
        <v>5569</v>
      </c>
      <c r="BI84" s="106" t="s">
        <v>5596</v>
      </c>
      <c r="BJ84" s="86" t="str">
        <f>REPLACE(INDEX(GroupVertices[Group],MATCH(Vertices[[#This Row],[Vertex]],GroupVertices[Vertex],0)),1,1,"")</f>
        <v>2</v>
      </c>
      <c r="BK84" s="2"/>
      <c r="BL84" s="3"/>
      <c r="BM84" s="3"/>
      <c r="BN84" s="3"/>
      <c r="BO84" s="3"/>
    </row>
    <row r="85" spans="1:67" ht="15">
      <c r="A85" s="64" t="s">
        <v>505</v>
      </c>
      <c r="B85" s="65"/>
      <c r="C85" s="65"/>
      <c r="D85" s="66">
        <v>1.5</v>
      </c>
      <c r="E85" s="68">
        <v>94.84799723349917</v>
      </c>
      <c r="F85" s="102" t="s">
        <v>4586</v>
      </c>
      <c r="G85" s="65"/>
      <c r="H85" s="69"/>
      <c r="I85" s="70"/>
      <c r="J85" s="70"/>
      <c r="K85" s="69" t="s">
        <v>3504</v>
      </c>
      <c r="L85" s="73"/>
      <c r="M85" s="74">
        <v>830.2233276367188</v>
      </c>
      <c r="N85" s="74">
        <v>464.4691467285156</v>
      </c>
      <c r="O85" s="75"/>
      <c r="P85" s="76"/>
      <c r="Q85" s="76"/>
      <c r="R85" s="88"/>
      <c r="S85" s="48">
        <v>0</v>
      </c>
      <c r="T85" s="48">
        <v>1</v>
      </c>
      <c r="U85" s="49">
        <v>0</v>
      </c>
      <c r="V85" s="49">
        <v>0.002506</v>
      </c>
      <c r="W85" s="49">
        <v>0.009962</v>
      </c>
      <c r="X85" s="49">
        <v>0.438693</v>
      </c>
      <c r="Y85" s="49">
        <v>0</v>
      </c>
      <c r="Z85" s="49">
        <v>0</v>
      </c>
      <c r="AA85" s="71">
        <v>85</v>
      </c>
      <c r="AB85" s="71"/>
      <c r="AC85" s="72"/>
      <c r="AD85" s="78" t="s">
        <v>3504</v>
      </c>
      <c r="AE85" s="78">
        <v>217</v>
      </c>
      <c r="AF85" s="78">
        <v>124</v>
      </c>
      <c r="AG85" s="78">
        <v>9117</v>
      </c>
      <c r="AH85" s="78">
        <v>9997</v>
      </c>
      <c r="AI85" s="78"/>
      <c r="AJ85" s="78" t="s">
        <v>3822</v>
      </c>
      <c r="AK85" s="78" t="s">
        <v>4032</v>
      </c>
      <c r="AL85" s="78"/>
      <c r="AM85" s="78"/>
      <c r="AN85" s="80">
        <v>42171.75724537037</v>
      </c>
      <c r="AO85" s="78"/>
      <c r="AP85" s="78" t="b">
        <v>1</v>
      </c>
      <c r="AQ85" s="78" t="b">
        <v>0</v>
      </c>
      <c r="AR85" s="78" t="b">
        <v>0</v>
      </c>
      <c r="AS85" s="78"/>
      <c r="AT85" s="78">
        <v>19</v>
      </c>
      <c r="AU85" s="83" t="s">
        <v>4485</v>
      </c>
      <c r="AV85" s="78" t="b">
        <v>0</v>
      </c>
      <c r="AW85" s="78" t="s">
        <v>4591</v>
      </c>
      <c r="AX85" s="83" t="s">
        <v>4921</v>
      </c>
      <c r="AY85" s="78" t="s">
        <v>66</v>
      </c>
      <c r="AZ85" s="48" t="s">
        <v>1011</v>
      </c>
      <c r="BA85" s="48" t="s">
        <v>1011</v>
      </c>
      <c r="BB85" s="48" t="s">
        <v>1038</v>
      </c>
      <c r="BC85" s="48" t="s">
        <v>1038</v>
      </c>
      <c r="BD85" s="48" t="s">
        <v>1048</v>
      </c>
      <c r="BE85" s="48" t="s">
        <v>1048</v>
      </c>
      <c r="BF85" s="106" t="s">
        <v>5254</v>
      </c>
      <c r="BG85" s="106" t="s">
        <v>5254</v>
      </c>
      <c r="BH85" s="106" t="s">
        <v>5571</v>
      </c>
      <c r="BI85" s="106" t="s">
        <v>5571</v>
      </c>
      <c r="BJ85" s="86" t="str">
        <f>REPLACE(INDEX(GroupVertices[Group],MATCH(Vertices[[#This Row],[Vertex]],GroupVertices[Vertex],0)),1,1,"")</f>
        <v>2</v>
      </c>
      <c r="BK85" s="2"/>
      <c r="BL85" s="3"/>
      <c r="BM85" s="3"/>
      <c r="BN85" s="3"/>
      <c r="BO85" s="3"/>
    </row>
    <row r="86" spans="1:67" ht="15">
      <c r="A86" s="64" t="s">
        <v>517</v>
      </c>
      <c r="B86" s="65"/>
      <c r="C86" s="65"/>
      <c r="D86" s="66">
        <v>1.5</v>
      </c>
      <c r="E86" s="68">
        <v>94.84799723349917</v>
      </c>
      <c r="F86" s="102" t="s">
        <v>4589</v>
      </c>
      <c r="G86" s="65"/>
      <c r="H86" s="69"/>
      <c r="I86" s="70"/>
      <c r="J86" s="70"/>
      <c r="K86" s="69" t="s">
        <v>3516</v>
      </c>
      <c r="L86" s="73"/>
      <c r="M86" s="74">
        <v>1257.432861328125</v>
      </c>
      <c r="N86" s="74">
        <v>1384.0093994140625</v>
      </c>
      <c r="O86" s="75"/>
      <c r="P86" s="76"/>
      <c r="Q86" s="76"/>
      <c r="R86" s="88"/>
      <c r="S86" s="48">
        <v>0</v>
      </c>
      <c r="T86" s="48">
        <v>1</v>
      </c>
      <c r="U86" s="49">
        <v>0</v>
      </c>
      <c r="V86" s="49">
        <v>0.002506</v>
      </c>
      <c r="W86" s="49">
        <v>0.009962</v>
      </c>
      <c r="X86" s="49">
        <v>0.438693</v>
      </c>
      <c r="Y86" s="49">
        <v>0</v>
      </c>
      <c r="Z86" s="49">
        <v>0</v>
      </c>
      <c r="AA86" s="71">
        <v>86</v>
      </c>
      <c r="AB86" s="71"/>
      <c r="AC86" s="72"/>
      <c r="AD86" s="78" t="s">
        <v>3516</v>
      </c>
      <c r="AE86" s="78">
        <v>7590</v>
      </c>
      <c r="AF86" s="78">
        <v>8200</v>
      </c>
      <c r="AG86" s="78">
        <v>13252</v>
      </c>
      <c r="AH86" s="78">
        <v>11415</v>
      </c>
      <c r="AI86" s="78"/>
      <c r="AJ86" s="78" t="s">
        <v>3830</v>
      </c>
      <c r="AK86" s="78" t="s">
        <v>4039</v>
      </c>
      <c r="AL86" s="83" t="s">
        <v>4167</v>
      </c>
      <c r="AM86" s="78"/>
      <c r="AN86" s="80">
        <v>41474.90638888889</v>
      </c>
      <c r="AO86" s="83" t="s">
        <v>4481</v>
      </c>
      <c r="AP86" s="78" t="b">
        <v>1</v>
      </c>
      <c r="AQ86" s="78" t="b">
        <v>0</v>
      </c>
      <c r="AR86" s="78" t="b">
        <v>0</v>
      </c>
      <c r="AS86" s="78"/>
      <c r="AT86" s="78">
        <v>115</v>
      </c>
      <c r="AU86" s="83" t="s">
        <v>4485</v>
      </c>
      <c r="AV86" s="78" t="b">
        <v>0</v>
      </c>
      <c r="AW86" s="78" t="s">
        <v>4591</v>
      </c>
      <c r="AX86" s="83" t="s">
        <v>4933</v>
      </c>
      <c r="AY86" s="78" t="s">
        <v>66</v>
      </c>
      <c r="AZ86" s="48" t="s">
        <v>1011</v>
      </c>
      <c r="BA86" s="48" t="s">
        <v>1011</v>
      </c>
      <c r="BB86" s="48" t="s">
        <v>1038</v>
      </c>
      <c r="BC86" s="48" t="s">
        <v>1038</v>
      </c>
      <c r="BD86" s="48" t="s">
        <v>1048</v>
      </c>
      <c r="BE86" s="48" t="s">
        <v>1048</v>
      </c>
      <c r="BF86" s="106" t="s">
        <v>5254</v>
      </c>
      <c r="BG86" s="106" t="s">
        <v>5254</v>
      </c>
      <c r="BH86" s="106" t="s">
        <v>5571</v>
      </c>
      <c r="BI86" s="106" t="s">
        <v>5571</v>
      </c>
      <c r="BJ86" s="86" t="str">
        <f>REPLACE(INDEX(GroupVertices[Group],MATCH(Vertices[[#This Row],[Vertex]],GroupVertices[Vertex],0)),1,1,"")</f>
        <v>2</v>
      </c>
      <c r="BK86" s="2"/>
      <c r="BL86" s="3"/>
      <c r="BM86" s="3"/>
      <c r="BN86" s="3"/>
      <c r="BO86" s="3"/>
    </row>
    <row r="87" spans="1:67" ht="15">
      <c r="A87" s="64" t="s">
        <v>518</v>
      </c>
      <c r="B87" s="65"/>
      <c r="C87" s="65"/>
      <c r="D87" s="66">
        <v>1.5</v>
      </c>
      <c r="E87" s="68">
        <v>94.84799723349917</v>
      </c>
      <c r="F87" s="102" t="s">
        <v>4590</v>
      </c>
      <c r="G87" s="65"/>
      <c r="H87" s="69"/>
      <c r="I87" s="70"/>
      <c r="J87" s="70"/>
      <c r="K87" s="69" t="s">
        <v>3517</v>
      </c>
      <c r="L87" s="73"/>
      <c r="M87" s="74">
        <v>160.55517578125</v>
      </c>
      <c r="N87" s="74">
        <v>3604.199462890625</v>
      </c>
      <c r="O87" s="75"/>
      <c r="P87" s="76"/>
      <c r="Q87" s="76"/>
      <c r="R87" s="88"/>
      <c r="S87" s="48">
        <v>0</v>
      </c>
      <c r="T87" s="48">
        <v>1</v>
      </c>
      <c r="U87" s="49">
        <v>0</v>
      </c>
      <c r="V87" s="49">
        <v>0.002506</v>
      </c>
      <c r="W87" s="49">
        <v>0.009962</v>
      </c>
      <c r="X87" s="49">
        <v>0.438693</v>
      </c>
      <c r="Y87" s="49">
        <v>0</v>
      </c>
      <c r="Z87" s="49">
        <v>0</v>
      </c>
      <c r="AA87" s="71">
        <v>87</v>
      </c>
      <c r="AB87" s="71"/>
      <c r="AC87" s="72"/>
      <c r="AD87" s="78" t="s">
        <v>3517</v>
      </c>
      <c r="AE87" s="78">
        <v>240</v>
      </c>
      <c r="AF87" s="78">
        <v>36</v>
      </c>
      <c r="AG87" s="78">
        <v>238</v>
      </c>
      <c r="AH87" s="78">
        <v>572</v>
      </c>
      <c r="AI87" s="78"/>
      <c r="AJ87" s="78" t="s">
        <v>3831</v>
      </c>
      <c r="AK87" s="78"/>
      <c r="AL87" s="78"/>
      <c r="AM87" s="78"/>
      <c r="AN87" s="80">
        <v>42604.94325231481</v>
      </c>
      <c r="AO87" s="83" t="s">
        <v>4482</v>
      </c>
      <c r="AP87" s="78" t="b">
        <v>1</v>
      </c>
      <c r="AQ87" s="78" t="b">
        <v>0</v>
      </c>
      <c r="AR87" s="78" t="b">
        <v>1</v>
      </c>
      <c r="AS87" s="78"/>
      <c r="AT87" s="78">
        <v>0</v>
      </c>
      <c r="AU87" s="78"/>
      <c r="AV87" s="78" t="b">
        <v>0</v>
      </c>
      <c r="AW87" s="78" t="s">
        <v>4591</v>
      </c>
      <c r="AX87" s="83" t="s">
        <v>4934</v>
      </c>
      <c r="AY87" s="78" t="s">
        <v>66</v>
      </c>
      <c r="AZ87" s="48"/>
      <c r="BA87" s="48"/>
      <c r="BB87" s="48"/>
      <c r="BC87" s="48"/>
      <c r="BD87" s="48" t="s">
        <v>1048</v>
      </c>
      <c r="BE87" s="48" t="s">
        <v>1048</v>
      </c>
      <c r="BF87" s="106" t="s">
        <v>5265</v>
      </c>
      <c r="BG87" s="106" t="s">
        <v>5265</v>
      </c>
      <c r="BH87" s="106" t="s">
        <v>5582</v>
      </c>
      <c r="BI87" s="106" t="s">
        <v>5582</v>
      </c>
      <c r="BJ87" s="86" t="str">
        <f>REPLACE(INDEX(GroupVertices[Group],MATCH(Vertices[[#This Row],[Vertex]],GroupVertices[Vertex],0)),1,1,"")</f>
        <v>2</v>
      </c>
      <c r="BK87" s="2"/>
      <c r="BL87" s="3"/>
      <c r="BM87" s="3"/>
      <c r="BN87" s="3"/>
      <c r="BO87" s="3"/>
    </row>
    <row r="88" spans="1:67" ht="15">
      <c r="A88" s="89" t="s">
        <v>520</v>
      </c>
      <c r="B88" s="125"/>
      <c r="C88" s="125"/>
      <c r="D88" s="126">
        <v>1.5</v>
      </c>
      <c r="E88" s="127">
        <v>94.84799723349917</v>
      </c>
      <c r="F88" s="102" t="s">
        <v>1422</v>
      </c>
      <c r="G88" s="125"/>
      <c r="H88" s="128"/>
      <c r="I88" s="129"/>
      <c r="J88" s="129"/>
      <c r="K88" s="128" t="s">
        <v>3518</v>
      </c>
      <c r="L88" s="130"/>
      <c r="M88" s="131">
        <v>1439.8134765625</v>
      </c>
      <c r="N88" s="131">
        <v>3972.427490234375</v>
      </c>
      <c r="O88" s="132"/>
      <c r="P88" s="133"/>
      <c r="Q88" s="133"/>
      <c r="R88" s="134"/>
      <c r="S88" s="48">
        <v>0</v>
      </c>
      <c r="T88" s="48">
        <v>1</v>
      </c>
      <c r="U88" s="49">
        <v>0</v>
      </c>
      <c r="V88" s="49">
        <v>0.002506</v>
      </c>
      <c r="W88" s="49">
        <v>0.009962</v>
      </c>
      <c r="X88" s="49">
        <v>0.438693</v>
      </c>
      <c r="Y88" s="49">
        <v>0</v>
      </c>
      <c r="Z88" s="49">
        <v>0</v>
      </c>
      <c r="AA88" s="135">
        <v>88</v>
      </c>
      <c r="AB88" s="135"/>
      <c r="AC88" s="101"/>
      <c r="AD88" s="78" t="s">
        <v>3518</v>
      </c>
      <c r="AE88" s="78">
        <v>187</v>
      </c>
      <c r="AF88" s="78">
        <v>80</v>
      </c>
      <c r="AG88" s="78">
        <v>4535</v>
      </c>
      <c r="AH88" s="78">
        <v>15222</v>
      </c>
      <c r="AI88" s="78"/>
      <c r="AJ88" s="78" t="s">
        <v>3832</v>
      </c>
      <c r="AK88" s="78"/>
      <c r="AL88" s="78"/>
      <c r="AM88" s="78"/>
      <c r="AN88" s="80">
        <v>42366.18515046296</v>
      </c>
      <c r="AO88" s="83" t="s">
        <v>4483</v>
      </c>
      <c r="AP88" s="78" t="b">
        <v>1</v>
      </c>
      <c r="AQ88" s="78" t="b">
        <v>0</v>
      </c>
      <c r="AR88" s="78" t="b">
        <v>1</v>
      </c>
      <c r="AS88" s="78"/>
      <c r="AT88" s="78">
        <v>3</v>
      </c>
      <c r="AU88" s="78"/>
      <c r="AV88" s="78" t="b">
        <v>0</v>
      </c>
      <c r="AW88" s="78" t="s">
        <v>4591</v>
      </c>
      <c r="AX88" s="83" t="s">
        <v>4935</v>
      </c>
      <c r="AY88" s="78" t="s">
        <v>66</v>
      </c>
      <c r="AZ88" s="48"/>
      <c r="BA88" s="48"/>
      <c r="BB88" s="48"/>
      <c r="BC88" s="48"/>
      <c r="BD88" s="48" t="s">
        <v>1048</v>
      </c>
      <c r="BE88" s="48" t="s">
        <v>1048</v>
      </c>
      <c r="BF88" s="106" t="s">
        <v>5266</v>
      </c>
      <c r="BG88" s="106" t="s">
        <v>5323</v>
      </c>
      <c r="BH88" s="106" t="s">
        <v>5583</v>
      </c>
      <c r="BI88" s="106" t="s">
        <v>5583</v>
      </c>
      <c r="BJ88" s="86" t="str">
        <f>REPLACE(INDEX(GroupVertices[Group],MATCH(Vertices[[#This Row],[Vertex]],GroupVertices[Vertex],0)),1,1,"")</f>
        <v>2</v>
      </c>
      <c r="BK88" s="2"/>
      <c r="BL88" s="3"/>
      <c r="BM88" s="3"/>
      <c r="BN88" s="3"/>
      <c r="BO88" s="3"/>
    </row>
    <row r="89" spans="1:67" ht="15">
      <c r="A89" s="64" t="s">
        <v>555</v>
      </c>
      <c r="B89" s="65"/>
      <c r="C89" s="65"/>
      <c r="D89" s="66">
        <v>1.5</v>
      </c>
      <c r="E89" s="68">
        <v>93.2878869150936</v>
      </c>
      <c r="F89" s="102" t="s">
        <v>4577</v>
      </c>
      <c r="G89" s="65"/>
      <c r="H89" s="69"/>
      <c r="I89" s="70"/>
      <c r="J89" s="70"/>
      <c r="K89" s="69" t="s">
        <v>3480</v>
      </c>
      <c r="L89" s="73"/>
      <c r="M89" s="74">
        <v>2525.03173828125</v>
      </c>
      <c r="N89" s="74">
        <v>7599.54150390625</v>
      </c>
      <c r="O89" s="75"/>
      <c r="P89" s="76"/>
      <c r="Q89" s="76"/>
      <c r="R89" s="88"/>
      <c r="S89" s="48">
        <v>2</v>
      </c>
      <c r="T89" s="48">
        <v>0</v>
      </c>
      <c r="U89" s="49">
        <v>0</v>
      </c>
      <c r="V89" s="49">
        <v>0.00271</v>
      </c>
      <c r="W89" s="49">
        <v>0.008319</v>
      </c>
      <c r="X89" s="49">
        <v>0.69905</v>
      </c>
      <c r="Y89" s="49">
        <v>0.5</v>
      </c>
      <c r="Z89" s="49">
        <v>0</v>
      </c>
      <c r="AA89" s="71">
        <v>89</v>
      </c>
      <c r="AB89" s="71"/>
      <c r="AC89" s="72"/>
      <c r="AD89" s="78" t="s">
        <v>3480</v>
      </c>
      <c r="AE89" s="78">
        <v>2106</v>
      </c>
      <c r="AF89" s="78">
        <v>13981</v>
      </c>
      <c r="AG89" s="78">
        <v>118216</v>
      </c>
      <c r="AH89" s="78">
        <v>145657</v>
      </c>
      <c r="AI89" s="78"/>
      <c r="AJ89" s="78" t="s">
        <v>3800</v>
      </c>
      <c r="AK89" s="78" t="s">
        <v>4019</v>
      </c>
      <c r="AL89" s="83" t="s">
        <v>4149</v>
      </c>
      <c r="AM89" s="78"/>
      <c r="AN89" s="80">
        <v>39618.078101851854</v>
      </c>
      <c r="AO89" s="83" t="s">
        <v>4451</v>
      </c>
      <c r="AP89" s="78" t="b">
        <v>0</v>
      </c>
      <c r="AQ89" s="78" t="b">
        <v>0</v>
      </c>
      <c r="AR89" s="78" t="b">
        <v>1</v>
      </c>
      <c r="AS89" s="78"/>
      <c r="AT89" s="78">
        <v>256</v>
      </c>
      <c r="AU89" s="83" t="s">
        <v>4489</v>
      </c>
      <c r="AV89" s="78" t="b">
        <v>1</v>
      </c>
      <c r="AW89" s="78" t="s">
        <v>4591</v>
      </c>
      <c r="AX89" s="83" t="s">
        <v>4897</v>
      </c>
      <c r="AY89" s="78" t="s">
        <v>65</v>
      </c>
      <c r="AZ89" s="48"/>
      <c r="BA89" s="48"/>
      <c r="BB89" s="48"/>
      <c r="BC89" s="48"/>
      <c r="BD89" s="48"/>
      <c r="BE89" s="48"/>
      <c r="BF89" s="48"/>
      <c r="BG89" s="48"/>
      <c r="BH89" s="48"/>
      <c r="BI89" s="48"/>
      <c r="BJ89" s="78" t="str">
        <f>REPLACE(INDEX(GroupVertices[Group],MATCH(Vertices[[#This Row],[Vertex]],GroupVertices[Vertex],0)),1,1,"")</f>
        <v>3</v>
      </c>
      <c r="BK89" s="2"/>
      <c r="BL89" s="3"/>
      <c r="BM89" s="3"/>
      <c r="BN89" s="3"/>
      <c r="BO89" s="3"/>
    </row>
    <row r="90" spans="1:67" ht="15">
      <c r="A90" s="64" t="s">
        <v>481</v>
      </c>
      <c r="B90" s="65"/>
      <c r="C90" s="65"/>
      <c r="D90" s="66">
        <v>1.5</v>
      </c>
      <c r="E90" s="68">
        <v>93.2878869150936</v>
      </c>
      <c r="F90" s="102" t="s">
        <v>1395</v>
      </c>
      <c r="G90" s="65"/>
      <c r="H90" s="69"/>
      <c r="I90" s="70"/>
      <c r="J90" s="70"/>
      <c r="K90" s="69" t="s">
        <v>3479</v>
      </c>
      <c r="L90" s="73"/>
      <c r="M90" s="74">
        <v>1760.9466552734375</v>
      </c>
      <c r="N90" s="74">
        <v>7831.33154296875</v>
      </c>
      <c r="O90" s="75"/>
      <c r="P90" s="76"/>
      <c r="Q90" s="76"/>
      <c r="R90" s="88"/>
      <c r="S90" s="48">
        <v>1</v>
      </c>
      <c r="T90" s="48">
        <v>1</v>
      </c>
      <c r="U90" s="49">
        <v>0</v>
      </c>
      <c r="V90" s="49">
        <v>0.00271</v>
      </c>
      <c r="W90" s="49">
        <v>0.008319</v>
      </c>
      <c r="X90" s="49">
        <v>0.69905</v>
      </c>
      <c r="Y90" s="49">
        <v>0.5</v>
      </c>
      <c r="Z90" s="49">
        <v>0</v>
      </c>
      <c r="AA90" s="71">
        <v>90</v>
      </c>
      <c r="AB90" s="71"/>
      <c r="AC90" s="72"/>
      <c r="AD90" s="78" t="s">
        <v>3479</v>
      </c>
      <c r="AE90" s="78">
        <v>2827</v>
      </c>
      <c r="AF90" s="78">
        <v>8335</v>
      </c>
      <c r="AG90" s="78">
        <v>277171</v>
      </c>
      <c r="AH90" s="78">
        <v>172704</v>
      </c>
      <c r="AI90" s="78"/>
      <c r="AJ90" s="78" t="s">
        <v>3799</v>
      </c>
      <c r="AK90" s="78" t="s">
        <v>4018</v>
      </c>
      <c r="AL90" s="83" t="s">
        <v>4148</v>
      </c>
      <c r="AM90" s="78"/>
      <c r="AN90" s="80">
        <v>39655.80619212963</v>
      </c>
      <c r="AO90" s="83" t="s">
        <v>4450</v>
      </c>
      <c r="AP90" s="78" t="b">
        <v>0</v>
      </c>
      <c r="AQ90" s="78" t="b">
        <v>0</v>
      </c>
      <c r="AR90" s="78" t="b">
        <v>1</v>
      </c>
      <c r="AS90" s="78"/>
      <c r="AT90" s="78">
        <v>256</v>
      </c>
      <c r="AU90" s="83" t="s">
        <v>4498</v>
      </c>
      <c r="AV90" s="78" t="b">
        <v>1</v>
      </c>
      <c r="AW90" s="78" t="s">
        <v>4591</v>
      </c>
      <c r="AX90" s="83" t="s">
        <v>4896</v>
      </c>
      <c r="AY90" s="78" t="s">
        <v>66</v>
      </c>
      <c r="AZ90" s="48"/>
      <c r="BA90" s="48"/>
      <c r="BB90" s="48"/>
      <c r="BC90" s="48"/>
      <c r="BD90" s="48" t="s">
        <v>1048</v>
      </c>
      <c r="BE90" s="48" t="s">
        <v>1048</v>
      </c>
      <c r="BF90" s="106" t="s">
        <v>5235</v>
      </c>
      <c r="BG90" s="106" t="s">
        <v>5235</v>
      </c>
      <c r="BH90" s="106" t="s">
        <v>5552</v>
      </c>
      <c r="BI90" s="106" t="s">
        <v>5552</v>
      </c>
      <c r="BJ90" s="86" t="str">
        <f>REPLACE(INDEX(GroupVertices[Group],MATCH(Vertices[[#This Row],[Vertex]],GroupVertices[Vertex],0)),1,1,"")</f>
        <v>3</v>
      </c>
      <c r="BK90" s="2"/>
      <c r="BL90" s="3"/>
      <c r="BM90" s="3"/>
      <c r="BN90" s="3"/>
      <c r="BO90" s="3"/>
    </row>
    <row r="91" spans="1:67" ht="15">
      <c r="A91" s="64" t="s">
        <v>478</v>
      </c>
      <c r="B91" s="65"/>
      <c r="C91" s="65"/>
      <c r="D91" s="66">
        <v>1.5</v>
      </c>
      <c r="E91" s="68">
        <v>93.2878869150936</v>
      </c>
      <c r="F91" s="102" t="s">
        <v>1392</v>
      </c>
      <c r="G91" s="65"/>
      <c r="H91" s="69"/>
      <c r="I91" s="70"/>
      <c r="J91" s="70"/>
      <c r="K91" s="69" t="s">
        <v>3476</v>
      </c>
      <c r="L91" s="73"/>
      <c r="M91" s="74">
        <v>2541.250244140625</v>
      </c>
      <c r="N91" s="74">
        <v>8229.1630859375</v>
      </c>
      <c r="O91" s="75"/>
      <c r="P91" s="76"/>
      <c r="Q91" s="76"/>
      <c r="R91" s="88"/>
      <c r="S91" s="48">
        <v>2</v>
      </c>
      <c r="T91" s="48">
        <v>1</v>
      </c>
      <c r="U91" s="49">
        <v>0</v>
      </c>
      <c r="V91" s="49">
        <v>0.002703</v>
      </c>
      <c r="W91" s="49">
        <v>0.008319</v>
      </c>
      <c r="X91" s="49">
        <v>0.69905</v>
      </c>
      <c r="Y91" s="49">
        <v>0</v>
      </c>
      <c r="Z91" s="49">
        <v>0</v>
      </c>
      <c r="AA91" s="71">
        <v>91</v>
      </c>
      <c r="AB91" s="71"/>
      <c r="AC91" s="72"/>
      <c r="AD91" s="78" t="s">
        <v>3476</v>
      </c>
      <c r="AE91" s="78">
        <v>133</v>
      </c>
      <c r="AF91" s="78">
        <v>35</v>
      </c>
      <c r="AG91" s="78">
        <v>75</v>
      </c>
      <c r="AH91" s="78">
        <v>18</v>
      </c>
      <c r="AI91" s="78"/>
      <c r="AJ91" s="78" t="s">
        <v>3796</v>
      </c>
      <c r="AK91" s="78" t="s">
        <v>3865</v>
      </c>
      <c r="AL91" s="83" t="s">
        <v>4147</v>
      </c>
      <c r="AM91" s="78"/>
      <c r="AN91" s="80">
        <v>43587.73715277778</v>
      </c>
      <c r="AO91" s="83" t="s">
        <v>4447</v>
      </c>
      <c r="AP91" s="78" t="b">
        <v>1</v>
      </c>
      <c r="AQ91" s="78" t="b">
        <v>0</v>
      </c>
      <c r="AR91" s="78" t="b">
        <v>0</v>
      </c>
      <c r="AS91" s="78"/>
      <c r="AT91" s="78">
        <v>0</v>
      </c>
      <c r="AU91" s="78"/>
      <c r="AV91" s="78" t="b">
        <v>0</v>
      </c>
      <c r="AW91" s="78" t="s">
        <v>4591</v>
      </c>
      <c r="AX91" s="83" t="s">
        <v>4893</v>
      </c>
      <c r="AY91" s="78" t="s">
        <v>66</v>
      </c>
      <c r="AZ91" s="48"/>
      <c r="BA91" s="48"/>
      <c r="BB91" s="48"/>
      <c r="BC91" s="48"/>
      <c r="BD91" s="48" t="s">
        <v>1052</v>
      </c>
      <c r="BE91" s="48" t="s">
        <v>1052</v>
      </c>
      <c r="BF91" s="106" t="s">
        <v>5232</v>
      </c>
      <c r="BG91" s="106" t="s">
        <v>5232</v>
      </c>
      <c r="BH91" s="106" t="s">
        <v>5549</v>
      </c>
      <c r="BI91" s="106" t="s">
        <v>5549</v>
      </c>
      <c r="BJ91" s="86" t="str">
        <f>REPLACE(INDEX(GroupVertices[Group],MATCH(Vertices[[#This Row],[Vertex]],GroupVertices[Vertex],0)),1,1,"")</f>
        <v>3</v>
      </c>
      <c r="BK91" s="2"/>
      <c r="BL91" s="3"/>
      <c r="BM91" s="3"/>
      <c r="BN91" s="3"/>
      <c r="BO91" s="3"/>
    </row>
    <row r="92" spans="1:67" ht="15">
      <c r="A92" s="64" t="s">
        <v>480</v>
      </c>
      <c r="B92" s="65"/>
      <c r="C92" s="65"/>
      <c r="D92" s="66">
        <v>1.5</v>
      </c>
      <c r="E92" s="68">
        <v>93.2878869150936</v>
      </c>
      <c r="F92" s="102" t="s">
        <v>1394</v>
      </c>
      <c r="G92" s="65"/>
      <c r="H92" s="69"/>
      <c r="I92" s="70"/>
      <c r="J92" s="70"/>
      <c r="K92" s="69" t="s">
        <v>3478</v>
      </c>
      <c r="L92" s="73"/>
      <c r="M92" s="74">
        <v>1678.3994140625</v>
      </c>
      <c r="N92" s="74">
        <v>7369.482421875</v>
      </c>
      <c r="O92" s="75"/>
      <c r="P92" s="76"/>
      <c r="Q92" s="76"/>
      <c r="R92" s="88"/>
      <c r="S92" s="48">
        <v>2</v>
      </c>
      <c r="T92" s="48">
        <v>1</v>
      </c>
      <c r="U92" s="49">
        <v>0</v>
      </c>
      <c r="V92" s="49">
        <v>0.002703</v>
      </c>
      <c r="W92" s="49">
        <v>0.008319</v>
      </c>
      <c r="X92" s="49">
        <v>0.69905</v>
      </c>
      <c r="Y92" s="49">
        <v>0</v>
      </c>
      <c r="Z92" s="49">
        <v>0</v>
      </c>
      <c r="AA92" s="71">
        <v>92</v>
      </c>
      <c r="AB92" s="71"/>
      <c r="AC92" s="72"/>
      <c r="AD92" s="78" t="s">
        <v>3478</v>
      </c>
      <c r="AE92" s="78">
        <v>8661</v>
      </c>
      <c r="AF92" s="78">
        <v>19378</v>
      </c>
      <c r="AG92" s="78">
        <v>11354</v>
      </c>
      <c r="AH92" s="78">
        <v>696</v>
      </c>
      <c r="AI92" s="78"/>
      <c r="AJ92" s="78" t="s">
        <v>3798</v>
      </c>
      <c r="AK92" s="78" t="s">
        <v>4017</v>
      </c>
      <c r="AL92" s="78"/>
      <c r="AM92" s="78"/>
      <c r="AN92" s="80">
        <v>40076.10763888889</v>
      </c>
      <c r="AO92" s="83" t="s">
        <v>4449</v>
      </c>
      <c r="AP92" s="78" t="b">
        <v>0</v>
      </c>
      <c r="AQ92" s="78" t="b">
        <v>0</v>
      </c>
      <c r="AR92" s="78" t="b">
        <v>1</v>
      </c>
      <c r="AS92" s="78"/>
      <c r="AT92" s="78">
        <v>915</v>
      </c>
      <c r="AU92" s="83" t="s">
        <v>4487</v>
      </c>
      <c r="AV92" s="78" t="b">
        <v>0</v>
      </c>
      <c r="AW92" s="78" t="s">
        <v>4591</v>
      </c>
      <c r="AX92" s="83" t="s">
        <v>4895</v>
      </c>
      <c r="AY92" s="78" t="s">
        <v>66</v>
      </c>
      <c r="AZ92" s="48"/>
      <c r="BA92" s="48"/>
      <c r="BB92" s="48"/>
      <c r="BC92" s="48"/>
      <c r="BD92" s="48" t="s">
        <v>1048</v>
      </c>
      <c r="BE92" s="48" t="s">
        <v>1048</v>
      </c>
      <c r="BF92" s="106" t="s">
        <v>5234</v>
      </c>
      <c r="BG92" s="106" t="s">
        <v>5234</v>
      </c>
      <c r="BH92" s="106" t="s">
        <v>5551</v>
      </c>
      <c r="BI92" s="106" t="s">
        <v>5551</v>
      </c>
      <c r="BJ92" s="86" t="str">
        <f>REPLACE(INDEX(GroupVertices[Group],MATCH(Vertices[[#This Row],[Vertex]],GroupVertices[Vertex],0)),1,1,"")</f>
        <v>3</v>
      </c>
      <c r="BK92" s="2"/>
      <c r="BL92" s="3"/>
      <c r="BM92" s="3"/>
      <c r="BN92" s="3"/>
      <c r="BO92" s="3"/>
    </row>
    <row r="93" spans="1:67" ht="15">
      <c r="A93" s="64" t="s">
        <v>482</v>
      </c>
      <c r="B93" s="65"/>
      <c r="C93" s="65"/>
      <c r="D93" s="66">
        <v>1.5</v>
      </c>
      <c r="E93" s="68">
        <v>93.2878869150936</v>
      </c>
      <c r="F93" s="102" t="s">
        <v>1396</v>
      </c>
      <c r="G93" s="65"/>
      <c r="H93" s="69"/>
      <c r="I93" s="70"/>
      <c r="J93" s="70"/>
      <c r="K93" s="69" t="s">
        <v>3481</v>
      </c>
      <c r="L93" s="73"/>
      <c r="M93" s="74">
        <v>2108.804443359375</v>
      </c>
      <c r="N93" s="74">
        <v>6179.7529296875</v>
      </c>
      <c r="O93" s="75"/>
      <c r="P93" s="76"/>
      <c r="Q93" s="76"/>
      <c r="R93" s="88"/>
      <c r="S93" s="48">
        <v>2</v>
      </c>
      <c r="T93" s="48">
        <v>1</v>
      </c>
      <c r="U93" s="49">
        <v>0</v>
      </c>
      <c r="V93" s="49">
        <v>0.002703</v>
      </c>
      <c r="W93" s="49">
        <v>0.008319</v>
      </c>
      <c r="X93" s="49">
        <v>0.69905</v>
      </c>
      <c r="Y93" s="49">
        <v>0</v>
      </c>
      <c r="Z93" s="49">
        <v>0</v>
      </c>
      <c r="AA93" s="71">
        <v>93</v>
      </c>
      <c r="AB93" s="71"/>
      <c r="AC93" s="72"/>
      <c r="AD93" s="78" t="s">
        <v>3481</v>
      </c>
      <c r="AE93" s="78">
        <v>223</v>
      </c>
      <c r="AF93" s="78">
        <v>2865</v>
      </c>
      <c r="AG93" s="78">
        <v>187498</v>
      </c>
      <c r="AH93" s="78">
        <v>51526</v>
      </c>
      <c r="AI93" s="78"/>
      <c r="AJ93" s="78" t="s">
        <v>3801</v>
      </c>
      <c r="AK93" s="78" t="s">
        <v>4020</v>
      </c>
      <c r="AL93" s="83" t="s">
        <v>4150</v>
      </c>
      <c r="AM93" s="78"/>
      <c r="AN93" s="80">
        <v>40559.752858796295</v>
      </c>
      <c r="AO93" s="83" t="s">
        <v>4452</v>
      </c>
      <c r="AP93" s="78" t="b">
        <v>0</v>
      </c>
      <c r="AQ93" s="78" t="b">
        <v>0</v>
      </c>
      <c r="AR93" s="78" t="b">
        <v>1</v>
      </c>
      <c r="AS93" s="78"/>
      <c r="AT93" s="78">
        <v>57</v>
      </c>
      <c r="AU93" s="83" t="s">
        <v>4488</v>
      </c>
      <c r="AV93" s="78" t="b">
        <v>0</v>
      </c>
      <c r="AW93" s="78" t="s">
        <v>4591</v>
      </c>
      <c r="AX93" s="83" t="s">
        <v>4898</v>
      </c>
      <c r="AY93" s="78" t="s">
        <v>66</v>
      </c>
      <c r="AZ93" s="48" t="s">
        <v>1027</v>
      </c>
      <c r="BA93" s="48" t="s">
        <v>1027</v>
      </c>
      <c r="BB93" s="48" t="s">
        <v>1037</v>
      </c>
      <c r="BC93" s="48" t="s">
        <v>1037</v>
      </c>
      <c r="BD93" s="48" t="s">
        <v>1048</v>
      </c>
      <c r="BE93" s="48" t="s">
        <v>1048</v>
      </c>
      <c r="BF93" s="106" t="s">
        <v>5236</v>
      </c>
      <c r="BG93" s="106" t="s">
        <v>5318</v>
      </c>
      <c r="BH93" s="106" t="s">
        <v>5553</v>
      </c>
      <c r="BI93" s="106" t="s">
        <v>5553</v>
      </c>
      <c r="BJ93" s="86" t="str">
        <f>REPLACE(INDEX(GroupVertices[Group],MATCH(Vertices[[#This Row],[Vertex]],GroupVertices[Vertex],0)),1,1,"")</f>
        <v>3</v>
      </c>
      <c r="BK93" s="2"/>
      <c r="BL93" s="3"/>
      <c r="BM93" s="3"/>
      <c r="BN93" s="3"/>
      <c r="BO93" s="3"/>
    </row>
    <row r="94" spans="1:67" ht="15">
      <c r="A94" s="64" t="s">
        <v>485</v>
      </c>
      <c r="B94" s="65"/>
      <c r="C94" s="65"/>
      <c r="D94" s="66">
        <v>1.5</v>
      </c>
      <c r="E94" s="68">
        <v>93.2878869150936</v>
      </c>
      <c r="F94" s="102" t="s">
        <v>1398</v>
      </c>
      <c r="G94" s="65"/>
      <c r="H94" s="69"/>
      <c r="I94" s="70"/>
      <c r="J94" s="70"/>
      <c r="K94" s="69" t="s">
        <v>3483</v>
      </c>
      <c r="L94" s="73"/>
      <c r="M94" s="74">
        <v>1662.3021240234375</v>
      </c>
      <c r="N94" s="74">
        <v>9039.33984375</v>
      </c>
      <c r="O94" s="75"/>
      <c r="P94" s="76"/>
      <c r="Q94" s="76"/>
      <c r="R94" s="88"/>
      <c r="S94" s="48">
        <v>2</v>
      </c>
      <c r="T94" s="48">
        <v>1</v>
      </c>
      <c r="U94" s="49">
        <v>0</v>
      </c>
      <c r="V94" s="49">
        <v>0.002703</v>
      </c>
      <c r="W94" s="49">
        <v>0.008319</v>
      </c>
      <c r="X94" s="49">
        <v>0.69905</v>
      </c>
      <c r="Y94" s="49">
        <v>0</v>
      </c>
      <c r="Z94" s="49">
        <v>0</v>
      </c>
      <c r="AA94" s="71">
        <v>94</v>
      </c>
      <c r="AB94" s="71"/>
      <c r="AC94" s="72"/>
      <c r="AD94" s="78" t="s">
        <v>3483</v>
      </c>
      <c r="AE94" s="78">
        <v>258</v>
      </c>
      <c r="AF94" s="78">
        <v>84</v>
      </c>
      <c r="AG94" s="78">
        <v>299</v>
      </c>
      <c r="AH94" s="78">
        <v>2912</v>
      </c>
      <c r="AI94" s="78"/>
      <c r="AJ94" s="78" t="s">
        <v>3803</v>
      </c>
      <c r="AK94" s="78"/>
      <c r="AL94" s="78"/>
      <c r="AM94" s="78"/>
      <c r="AN94" s="80">
        <v>41484.77164351852</v>
      </c>
      <c r="AO94" s="78"/>
      <c r="AP94" s="78" t="b">
        <v>1</v>
      </c>
      <c r="AQ94" s="78" t="b">
        <v>0</v>
      </c>
      <c r="AR94" s="78" t="b">
        <v>0</v>
      </c>
      <c r="AS94" s="78"/>
      <c r="AT94" s="78">
        <v>1</v>
      </c>
      <c r="AU94" s="83" t="s">
        <v>4485</v>
      </c>
      <c r="AV94" s="78" t="b">
        <v>0</v>
      </c>
      <c r="AW94" s="78" t="s">
        <v>4591</v>
      </c>
      <c r="AX94" s="83" t="s">
        <v>4900</v>
      </c>
      <c r="AY94" s="78" t="s">
        <v>66</v>
      </c>
      <c r="AZ94" s="48"/>
      <c r="BA94" s="48"/>
      <c r="BB94" s="48"/>
      <c r="BC94" s="48"/>
      <c r="BD94" s="48" t="s">
        <v>1048</v>
      </c>
      <c r="BE94" s="48" t="s">
        <v>1048</v>
      </c>
      <c r="BF94" s="106" t="s">
        <v>5238</v>
      </c>
      <c r="BG94" s="106" t="s">
        <v>5238</v>
      </c>
      <c r="BH94" s="106" t="s">
        <v>5555</v>
      </c>
      <c r="BI94" s="106" t="s">
        <v>5555</v>
      </c>
      <c r="BJ94" s="86" t="str">
        <f>REPLACE(INDEX(GroupVertices[Group],MATCH(Vertices[[#This Row],[Vertex]],GroupVertices[Vertex],0)),1,1,"")</f>
        <v>3</v>
      </c>
      <c r="BK94" s="2"/>
      <c r="BL94" s="3"/>
      <c r="BM94" s="3"/>
      <c r="BN94" s="3"/>
      <c r="BO94" s="3"/>
    </row>
    <row r="95" spans="1:67" ht="15">
      <c r="A95" s="64" t="s">
        <v>252</v>
      </c>
      <c r="B95" s="65"/>
      <c r="C95" s="65"/>
      <c r="D95" s="66">
        <v>1.5</v>
      </c>
      <c r="E95" s="68">
        <v>89.91139991432264</v>
      </c>
      <c r="F95" s="102" t="s">
        <v>1200</v>
      </c>
      <c r="G95" s="65"/>
      <c r="H95" s="69"/>
      <c r="I95" s="70"/>
      <c r="J95" s="70"/>
      <c r="K95" s="69" t="s">
        <v>3225</v>
      </c>
      <c r="L95" s="73"/>
      <c r="M95" s="74">
        <v>348.67144775390625</v>
      </c>
      <c r="N95" s="74">
        <v>601.383056640625</v>
      </c>
      <c r="O95" s="75"/>
      <c r="P95" s="76"/>
      <c r="Q95" s="76"/>
      <c r="R95" s="88"/>
      <c r="S95" s="48">
        <v>1</v>
      </c>
      <c r="T95" s="48">
        <v>1</v>
      </c>
      <c r="U95" s="49">
        <v>0</v>
      </c>
      <c r="V95" s="49">
        <v>0.00232</v>
      </c>
      <c r="W95" s="49">
        <v>0.005632</v>
      </c>
      <c r="X95" s="49">
        <v>0.73473</v>
      </c>
      <c r="Y95" s="49">
        <v>0.5</v>
      </c>
      <c r="Z95" s="49">
        <v>0</v>
      </c>
      <c r="AA95" s="71">
        <v>95</v>
      </c>
      <c r="AB95" s="71"/>
      <c r="AC95" s="72"/>
      <c r="AD95" s="78" t="s">
        <v>3225</v>
      </c>
      <c r="AE95" s="78">
        <v>90</v>
      </c>
      <c r="AF95" s="78">
        <v>149958</v>
      </c>
      <c r="AG95" s="78">
        <v>73267</v>
      </c>
      <c r="AH95" s="78">
        <v>832</v>
      </c>
      <c r="AI95" s="78"/>
      <c r="AJ95" s="78" t="s">
        <v>3562</v>
      </c>
      <c r="AK95" s="78" t="s">
        <v>3867</v>
      </c>
      <c r="AL95" s="83" t="s">
        <v>4061</v>
      </c>
      <c r="AM95" s="78"/>
      <c r="AN95" s="80">
        <v>40528.67309027778</v>
      </c>
      <c r="AO95" s="83" t="s">
        <v>4212</v>
      </c>
      <c r="AP95" s="78" t="b">
        <v>0</v>
      </c>
      <c r="AQ95" s="78" t="b">
        <v>0</v>
      </c>
      <c r="AR95" s="78" t="b">
        <v>0</v>
      </c>
      <c r="AS95" s="78"/>
      <c r="AT95" s="78">
        <v>2487</v>
      </c>
      <c r="AU95" s="83" t="s">
        <v>4485</v>
      </c>
      <c r="AV95" s="78" t="b">
        <v>1</v>
      </c>
      <c r="AW95" s="78" t="s">
        <v>4591</v>
      </c>
      <c r="AX95" s="83" t="s">
        <v>4639</v>
      </c>
      <c r="AY95" s="78" t="s">
        <v>66</v>
      </c>
      <c r="AZ95" s="48" t="s">
        <v>1007</v>
      </c>
      <c r="BA95" s="48" t="s">
        <v>1007</v>
      </c>
      <c r="BB95" s="48" t="s">
        <v>1036</v>
      </c>
      <c r="BC95" s="48" t="s">
        <v>1036</v>
      </c>
      <c r="BD95" s="48" t="s">
        <v>1048</v>
      </c>
      <c r="BE95" s="48" t="s">
        <v>1048</v>
      </c>
      <c r="BF95" s="106" t="s">
        <v>5037</v>
      </c>
      <c r="BG95" s="106" t="s">
        <v>5037</v>
      </c>
      <c r="BH95" s="106" t="s">
        <v>5359</v>
      </c>
      <c r="BI95" s="106" t="s">
        <v>5359</v>
      </c>
      <c r="BJ95" s="86" t="str">
        <f>REPLACE(INDEX(GroupVertices[Group],MATCH(Vertices[[#This Row],[Vertex]],GroupVertices[Vertex],0)),1,1,"")</f>
        <v>2</v>
      </c>
      <c r="BK95" s="2"/>
      <c r="BL95" s="3"/>
      <c r="BM95" s="3"/>
      <c r="BN95" s="3"/>
      <c r="BO95" s="3"/>
    </row>
    <row r="96" spans="1:67" ht="15">
      <c r="A96" s="64" t="s">
        <v>253</v>
      </c>
      <c r="B96" s="65"/>
      <c r="C96" s="65"/>
      <c r="D96" s="66">
        <v>1.5</v>
      </c>
      <c r="E96" s="68">
        <v>89.91139991432264</v>
      </c>
      <c r="F96" s="102" t="s">
        <v>1201</v>
      </c>
      <c r="G96" s="65"/>
      <c r="H96" s="69"/>
      <c r="I96" s="70"/>
      <c r="J96" s="70"/>
      <c r="K96" s="69" t="s">
        <v>3226</v>
      </c>
      <c r="L96" s="73"/>
      <c r="M96" s="74">
        <v>1291.665771484375</v>
      </c>
      <c r="N96" s="74">
        <v>2813.61669921875</v>
      </c>
      <c r="O96" s="75"/>
      <c r="P96" s="76"/>
      <c r="Q96" s="76"/>
      <c r="R96" s="88"/>
      <c r="S96" s="48">
        <v>0</v>
      </c>
      <c r="T96" s="48">
        <v>2</v>
      </c>
      <c r="U96" s="49">
        <v>0</v>
      </c>
      <c r="V96" s="49">
        <v>0.00232</v>
      </c>
      <c r="W96" s="49">
        <v>0.005632</v>
      </c>
      <c r="X96" s="49">
        <v>0.73473</v>
      </c>
      <c r="Y96" s="49">
        <v>0.5</v>
      </c>
      <c r="Z96" s="49">
        <v>0</v>
      </c>
      <c r="AA96" s="71">
        <v>96</v>
      </c>
      <c r="AB96" s="71"/>
      <c r="AC96" s="72"/>
      <c r="AD96" s="78" t="s">
        <v>3226</v>
      </c>
      <c r="AE96" s="78">
        <v>902</v>
      </c>
      <c r="AF96" s="78">
        <v>387</v>
      </c>
      <c r="AG96" s="78">
        <v>7418</v>
      </c>
      <c r="AH96" s="78">
        <v>16600</v>
      </c>
      <c r="AI96" s="78"/>
      <c r="AJ96" s="78" t="s">
        <v>3563</v>
      </c>
      <c r="AK96" s="78" t="s">
        <v>3868</v>
      </c>
      <c r="AL96" s="78"/>
      <c r="AM96" s="78"/>
      <c r="AN96" s="80">
        <v>40641.57511574074</v>
      </c>
      <c r="AO96" s="83" t="s">
        <v>4213</v>
      </c>
      <c r="AP96" s="78" t="b">
        <v>0</v>
      </c>
      <c r="AQ96" s="78" t="b">
        <v>0</v>
      </c>
      <c r="AR96" s="78" t="b">
        <v>1</v>
      </c>
      <c r="AS96" s="78"/>
      <c r="AT96" s="78">
        <v>4</v>
      </c>
      <c r="AU96" s="83" t="s">
        <v>4492</v>
      </c>
      <c r="AV96" s="78" t="b">
        <v>0</v>
      </c>
      <c r="AW96" s="78" t="s">
        <v>4591</v>
      </c>
      <c r="AX96" s="83" t="s">
        <v>4640</v>
      </c>
      <c r="AY96" s="78" t="s">
        <v>66</v>
      </c>
      <c r="AZ96" s="48" t="s">
        <v>1007</v>
      </c>
      <c r="BA96" s="48" t="s">
        <v>1007</v>
      </c>
      <c r="BB96" s="48" t="s">
        <v>1036</v>
      </c>
      <c r="BC96" s="48" t="s">
        <v>1036</v>
      </c>
      <c r="BD96" s="48" t="s">
        <v>1048</v>
      </c>
      <c r="BE96" s="48" t="s">
        <v>1048</v>
      </c>
      <c r="BF96" s="106" t="s">
        <v>5037</v>
      </c>
      <c r="BG96" s="106" t="s">
        <v>5037</v>
      </c>
      <c r="BH96" s="106" t="s">
        <v>5359</v>
      </c>
      <c r="BI96" s="106" t="s">
        <v>5359</v>
      </c>
      <c r="BJ96" s="86" t="str">
        <f>REPLACE(INDEX(GroupVertices[Group],MATCH(Vertices[[#This Row],[Vertex]],GroupVertices[Vertex],0)),1,1,"")</f>
        <v>2</v>
      </c>
      <c r="BK96" s="2"/>
      <c r="BL96" s="3"/>
      <c r="BM96" s="3"/>
      <c r="BN96" s="3"/>
      <c r="BO96" s="3"/>
    </row>
    <row r="97" spans="1:67" ht="15">
      <c r="A97" s="64" t="s">
        <v>279</v>
      </c>
      <c r="B97" s="65"/>
      <c r="C97" s="65"/>
      <c r="D97" s="66">
        <v>1.5</v>
      </c>
      <c r="E97" s="68">
        <v>88.38411138126276</v>
      </c>
      <c r="F97" s="102" t="s">
        <v>1224</v>
      </c>
      <c r="G97" s="65"/>
      <c r="H97" s="69"/>
      <c r="I97" s="70"/>
      <c r="J97" s="70"/>
      <c r="K97" s="69" t="s">
        <v>3257</v>
      </c>
      <c r="L97" s="73"/>
      <c r="M97" s="74">
        <v>1201.3431396484375</v>
      </c>
      <c r="N97" s="74">
        <v>4378.12939453125</v>
      </c>
      <c r="O97" s="75"/>
      <c r="P97" s="76"/>
      <c r="Q97" s="76"/>
      <c r="R97" s="88"/>
      <c r="S97" s="48">
        <v>0</v>
      </c>
      <c r="T97" s="48">
        <v>1</v>
      </c>
      <c r="U97" s="49">
        <v>0</v>
      </c>
      <c r="V97" s="49">
        <v>0.002315</v>
      </c>
      <c r="W97" s="49">
        <v>0.004721</v>
      </c>
      <c r="X97" s="49">
        <v>0.42247</v>
      </c>
      <c r="Y97" s="49">
        <v>0</v>
      </c>
      <c r="Z97" s="49">
        <v>0</v>
      </c>
      <c r="AA97" s="71">
        <v>97</v>
      </c>
      <c r="AB97" s="71"/>
      <c r="AC97" s="72"/>
      <c r="AD97" s="78" t="s">
        <v>3257</v>
      </c>
      <c r="AE97" s="78">
        <v>87</v>
      </c>
      <c r="AF97" s="78">
        <v>58</v>
      </c>
      <c r="AG97" s="78">
        <v>83</v>
      </c>
      <c r="AH97" s="78">
        <v>16</v>
      </c>
      <c r="AI97" s="78"/>
      <c r="AJ97" s="78" t="s">
        <v>3594</v>
      </c>
      <c r="AK97" s="78" t="s">
        <v>3885</v>
      </c>
      <c r="AL97" s="78"/>
      <c r="AM97" s="78"/>
      <c r="AN97" s="80">
        <v>41651.32975694445</v>
      </c>
      <c r="AO97" s="83" t="s">
        <v>4244</v>
      </c>
      <c r="AP97" s="78" t="b">
        <v>0</v>
      </c>
      <c r="AQ97" s="78" t="b">
        <v>0</v>
      </c>
      <c r="AR97" s="78" t="b">
        <v>1</v>
      </c>
      <c r="AS97" s="78"/>
      <c r="AT97" s="78">
        <v>0</v>
      </c>
      <c r="AU97" s="83" t="s">
        <v>4485</v>
      </c>
      <c r="AV97" s="78" t="b">
        <v>0</v>
      </c>
      <c r="AW97" s="78" t="s">
        <v>4591</v>
      </c>
      <c r="AX97" s="83" t="s">
        <v>4672</v>
      </c>
      <c r="AY97" s="78" t="s">
        <v>66</v>
      </c>
      <c r="AZ97" s="48"/>
      <c r="BA97" s="48"/>
      <c r="BB97" s="48"/>
      <c r="BC97" s="48"/>
      <c r="BD97" s="48" t="s">
        <v>1048</v>
      </c>
      <c r="BE97" s="48" t="s">
        <v>1048</v>
      </c>
      <c r="BF97" s="106" t="s">
        <v>5063</v>
      </c>
      <c r="BG97" s="106" t="s">
        <v>5063</v>
      </c>
      <c r="BH97" s="106" t="s">
        <v>5385</v>
      </c>
      <c r="BI97" s="106" t="s">
        <v>5385</v>
      </c>
      <c r="BJ97" s="86" t="str">
        <f>REPLACE(INDEX(GroupVertices[Group],MATCH(Vertices[[#This Row],[Vertex]],GroupVertices[Vertex],0)),1,1,"")</f>
        <v>2</v>
      </c>
      <c r="BK97" s="2"/>
      <c r="BL97" s="3"/>
      <c r="BM97" s="3"/>
      <c r="BN97" s="3"/>
      <c r="BO97" s="3"/>
    </row>
    <row r="98" spans="1:67" ht="15">
      <c r="A98" s="64" t="s">
        <v>460</v>
      </c>
      <c r="B98" s="65"/>
      <c r="C98" s="65"/>
      <c r="D98" s="66">
        <v>1.5</v>
      </c>
      <c r="E98" s="68">
        <v>88.38411138126276</v>
      </c>
      <c r="F98" s="102" t="s">
        <v>1377</v>
      </c>
      <c r="G98" s="65"/>
      <c r="H98" s="69"/>
      <c r="I98" s="70"/>
      <c r="J98" s="70"/>
      <c r="K98" s="69" t="s">
        <v>3461</v>
      </c>
      <c r="L98" s="73"/>
      <c r="M98" s="74">
        <v>415.73358154296875</v>
      </c>
      <c r="N98" s="74">
        <v>1612.3131103515625</v>
      </c>
      <c r="O98" s="75"/>
      <c r="P98" s="76"/>
      <c r="Q98" s="76"/>
      <c r="R98" s="88"/>
      <c r="S98" s="48">
        <v>0</v>
      </c>
      <c r="T98" s="48">
        <v>1</v>
      </c>
      <c r="U98" s="49">
        <v>0</v>
      </c>
      <c r="V98" s="49">
        <v>0.002315</v>
      </c>
      <c r="W98" s="49">
        <v>0.004721</v>
      </c>
      <c r="X98" s="49">
        <v>0.42247</v>
      </c>
      <c r="Y98" s="49">
        <v>0</v>
      </c>
      <c r="Z98" s="49">
        <v>0</v>
      </c>
      <c r="AA98" s="71">
        <v>98</v>
      </c>
      <c r="AB98" s="71"/>
      <c r="AC98" s="72"/>
      <c r="AD98" s="78" t="s">
        <v>3461</v>
      </c>
      <c r="AE98" s="78">
        <v>153</v>
      </c>
      <c r="AF98" s="78">
        <v>129</v>
      </c>
      <c r="AG98" s="78">
        <v>772</v>
      </c>
      <c r="AH98" s="78">
        <v>995</v>
      </c>
      <c r="AI98" s="78"/>
      <c r="AJ98" s="78" t="s">
        <v>3781</v>
      </c>
      <c r="AK98" s="78" t="s">
        <v>4006</v>
      </c>
      <c r="AL98" s="78"/>
      <c r="AM98" s="78"/>
      <c r="AN98" s="80">
        <v>42137.121041666665</v>
      </c>
      <c r="AO98" s="83" t="s">
        <v>4431</v>
      </c>
      <c r="AP98" s="78" t="b">
        <v>1</v>
      </c>
      <c r="AQ98" s="78" t="b">
        <v>0</v>
      </c>
      <c r="AR98" s="78" t="b">
        <v>1</v>
      </c>
      <c r="AS98" s="78"/>
      <c r="AT98" s="78">
        <v>0</v>
      </c>
      <c r="AU98" s="83" t="s">
        <v>4485</v>
      </c>
      <c r="AV98" s="78" t="b">
        <v>0</v>
      </c>
      <c r="AW98" s="78" t="s">
        <v>4591</v>
      </c>
      <c r="AX98" s="83" t="s">
        <v>4877</v>
      </c>
      <c r="AY98" s="78" t="s">
        <v>66</v>
      </c>
      <c r="AZ98" s="48"/>
      <c r="BA98" s="48"/>
      <c r="BB98" s="48"/>
      <c r="BC98" s="48"/>
      <c r="BD98" s="48" t="s">
        <v>1048</v>
      </c>
      <c r="BE98" s="48" t="s">
        <v>1048</v>
      </c>
      <c r="BF98" s="106" t="s">
        <v>5219</v>
      </c>
      <c r="BG98" s="106" t="s">
        <v>5219</v>
      </c>
      <c r="BH98" s="106" t="s">
        <v>5536</v>
      </c>
      <c r="BI98" s="106" t="s">
        <v>5536</v>
      </c>
      <c r="BJ98" s="86" t="str">
        <f>REPLACE(INDEX(GroupVertices[Group],MATCH(Vertices[[#This Row],[Vertex]],GroupVertices[Vertex],0)),1,1,"")</f>
        <v>2</v>
      </c>
      <c r="BK98" s="2"/>
      <c r="BL98" s="3"/>
      <c r="BM98" s="3"/>
      <c r="BN98" s="3"/>
      <c r="BO98" s="3"/>
    </row>
    <row r="99" spans="1:67" ht="15">
      <c r="A99" s="64" t="s">
        <v>282</v>
      </c>
      <c r="B99" s="65"/>
      <c r="C99" s="65"/>
      <c r="D99" s="66">
        <v>1.5</v>
      </c>
      <c r="E99" s="68">
        <v>87.4089369603692</v>
      </c>
      <c r="F99" s="102" t="s">
        <v>1226</v>
      </c>
      <c r="G99" s="65"/>
      <c r="H99" s="69"/>
      <c r="I99" s="70"/>
      <c r="J99" s="70"/>
      <c r="K99" s="69" t="s">
        <v>3260</v>
      </c>
      <c r="L99" s="73"/>
      <c r="M99" s="74">
        <v>1330.1944580078125</v>
      </c>
      <c r="N99" s="74">
        <v>7137.8154296875</v>
      </c>
      <c r="O99" s="75"/>
      <c r="P99" s="76"/>
      <c r="Q99" s="76"/>
      <c r="R99" s="88"/>
      <c r="S99" s="48">
        <v>2</v>
      </c>
      <c r="T99" s="48">
        <v>1</v>
      </c>
      <c r="U99" s="49">
        <v>0</v>
      </c>
      <c r="V99" s="49">
        <v>0.002273</v>
      </c>
      <c r="W99" s="49">
        <v>0.004218</v>
      </c>
      <c r="X99" s="49">
        <v>0.703644</v>
      </c>
      <c r="Y99" s="49">
        <v>0</v>
      </c>
      <c r="Z99" s="49">
        <v>0</v>
      </c>
      <c r="AA99" s="71">
        <v>99</v>
      </c>
      <c r="AB99" s="71"/>
      <c r="AC99" s="72"/>
      <c r="AD99" s="78" t="s">
        <v>3260</v>
      </c>
      <c r="AE99" s="78">
        <v>73</v>
      </c>
      <c r="AF99" s="78">
        <v>20</v>
      </c>
      <c r="AG99" s="78">
        <v>112</v>
      </c>
      <c r="AH99" s="78">
        <v>112</v>
      </c>
      <c r="AI99" s="78"/>
      <c r="AJ99" s="78" t="s">
        <v>3597</v>
      </c>
      <c r="AK99" s="78" t="s">
        <v>3890</v>
      </c>
      <c r="AL99" s="78"/>
      <c r="AM99" s="78"/>
      <c r="AN99" s="80">
        <v>43577.856157407405</v>
      </c>
      <c r="AO99" s="83" t="s">
        <v>4246</v>
      </c>
      <c r="AP99" s="78" t="b">
        <v>1</v>
      </c>
      <c r="AQ99" s="78" t="b">
        <v>0</v>
      </c>
      <c r="AR99" s="78" t="b">
        <v>0</v>
      </c>
      <c r="AS99" s="78"/>
      <c r="AT99" s="78">
        <v>0</v>
      </c>
      <c r="AU99" s="78"/>
      <c r="AV99" s="78" t="b">
        <v>0</v>
      </c>
      <c r="AW99" s="78" t="s">
        <v>4591</v>
      </c>
      <c r="AX99" s="83" t="s">
        <v>4675</v>
      </c>
      <c r="AY99" s="78" t="s">
        <v>66</v>
      </c>
      <c r="AZ99" s="48"/>
      <c r="BA99" s="48"/>
      <c r="BB99" s="48"/>
      <c r="BC99" s="48"/>
      <c r="BD99" s="48" t="s">
        <v>1048</v>
      </c>
      <c r="BE99" s="48" t="s">
        <v>1048</v>
      </c>
      <c r="BF99" s="106" t="s">
        <v>5066</v>
      </c>
      <c r="BG99" s="106" t="s">
        <v>5066</v>
      </c>
      <c r="BH99" s="106" t="s">
        <v>5388</v>
      </c>
      <c r="BI99" s="106" t="s">
        <v>5388</v>
      </c>
      <c r="BJ99" s="86" t="str">
        <f>REPLACE(INDEX(GroupVertices[Group],MATCH(Vertices[[#This Row],[Vertex]],GroupVertices[Vertex],0)),1,1,"")</f>
        <v>1</v>
      </c>
      <c r="BK99" s="2"/>
      <c r="BL99" s="3"/>
      <c r="BM99" s="3"/>
      <c r="BN99" s="3"/>
      <c r="BO99" s="3"/>
    </row>
    <row r="100" spans="1:67" ht="15">
      <c r="A100" s="64" t="s">
        <v>246</v>
      </c>
      <c r="B100" s="65"/>
      <c r="C100" s="65"/>
      <c r="D100" s="66">
        <v>1.5</v>
      </c>
      <c r="E100" s="68">
        <v>84.5683890691135</v>
      </c>
      <c r="F100" s="102" t="s">
        <v>1195</v>
      </c>
      <c r="G100" s="65"/>
      <c r="H100" s="69"/>
      <c r="I100" s="70"/>
      <c r="J100" s="70"/>
      <c r="K100" s="69" t="s">
        <v>3217</v>
      </c>
      <c r="L100" s="73"/>
      <c r="M100" s="74">
        <v>1915.868896484375</v>
      </c>
      <c r="N100" s="74">
        <v>318.2729797363281</v>
      </c>
      <c r="O100" s="75"/>
      <c r="P100" s="76"/>
      <c r="Q100" s="76"/>
      <c r="R100" s="88"/>
      <c r="S100" s="48">
        <v>1</v>
      </c>
      <c r="T100" s="48">
        <v>2</v>
      </c>
      <c r="U100" s="49">
        <v>0</v>
      </c>
      <c r="V100" s="49">
        <v>0.002203</v>
      </c>
      <c r="W100" s="49">
        <v>0.003038</v>
      </c>
      <c r="X100" s="49">
        <v>0.712381</v>
      </c>
      <c r="Y100" s="49">
        <v>0</v>
      </c>
      <c r="Z100" s="49">
        <v>0</v>
      </c>
      <c r="AA100" s="71">
        <v>100</v>
      </c>
      <c r="AB100" s="71"/>
      <c r="AC100" s="72"/>
      <c r="AD100" s="78" t="s">
        <v>3217</v>
      </c>
      <c r="AE100" s="78">
        <v>736</v>
      </c>
      <c r="AF100" s="78">
        <v>1071</v>
      </c>
      <c r="AG100" s="78">
        <v>164991</v>
      </c>
      <c r="AH100" s="78">
        <v>76971</v>
      </c>
      <c r="AI100" s="78"/>
      <c r="AJ100" s="78" t="s">
        <v>3555</v>
      </c>
      <c r="AK100" s="78" t="s">
        <v>3860</v>
      </c>
      <c r="AL100" s="83" t="s">
        <v>4056</v>
      </c>
      <c r="AM100" s="78"/>
      <c r="AN100" s="80">
        <v>40327.01736111111</v>
      </c>
      <c r="AO100" s="83" t="s">
        <v>4204</v>
      </c>
      <c r="AP100" s="78" t="b">
        <v>0</v>
      </c>
      <c r="AQ100" s="78" t="b">
        <v>0</v>
      </c>
      <c r="AR100" s="78" t="b">
        <v>1</v>
      </c>
      <c r="AS100" s="78"/>
      <c r="AT100" s="78">
        <v>14</v>
      </c>
      <c r="AU100" s="83" t="s">
        <v>4485</v>
      </c>
      <c r="AV100" s="78" t="b">
        <v>0</v>
      </c>
      <c r="AW100" s="78" t="s">
        <v>4591</v>
      </c>
      <c r="AX100" s="83" t="s">
        <v>4631</v>
      </c>
      <c r="AY100" s="78" t="s">
        <v>66</v>
      </c>
      <c r="AZ100" s="48"/>
      <c r="BA100" s="48"/>
      <c r="BB100" s="48"/>
      <c r="BC100" s="48"/>
      <c r="BD100" s="48" t="s">
        <v>1048</v>
      </c>
      <c r="BE100" s="48" t="s">
        <v>1048</v>
      </c>
      <c r="BF100" s="106" t="s">
        <v>5029</v>
      </c>
      <c r="BG100" s="106" t="s">
        <v>5269</v>
      </c>
      <c r="BH100" s="106" t="s">
        <v>5351</v>
      </c>
      <c r="BI100" s="106" t="s">
        <v>5351</v>
      </c>
      <c r="BJ100" s="86" t="str">
        <f>REPLACE(INDEX(GroupVertices[Group],MATCH(Vertices[[#This Row],[Vertex]],GroupVertices[Vertex],0)),1,1,"")</f>
        <v>5</v>
      </c>
      <c r="BK100" s="2"/>
      <c r="BL100" s="3"/>
      <c r="BM100" s="3"/>
      <c r="BN100" s="3"/>
      <c r="BO100" s="3"/>
    </row>
    <row r="101" spans="1:67" ht="15">
      <c r="A101" s="64" t="s">
        <v>538</v>
      </c>
      <c r="B101" s="65"/>
      <c r="C101" s="65"/>
      <c r="D101" s="66">
        <v>1.5</v>
      </c>
      <c r="E101" s="68">
        <v>84.22547717432143</v>
      </c>
      <c r="F101" s="102" t="s">
        <v>4539</v>
      </c>
      <c r="G101" s="65"/>
      <c r="H101" s="69"/>
      <c r="I101" s="70"/>
      <c r="J101" s="70"/>
      <c r="K101" s="69" t="s">
        <v>3302</v>
      </c>
      <c r="L101" s="73"/>
      <c r="M101" s="74">
        <v>438.4069519042969</v>
      </c>
      <c r="N101" s="74">
        <v>4209.68896484375</v>
      </c>
      <c r="O101" s="75"/>
      <c r="P101" s="76"/>
      <c r="Q101" s="76"/>
      <c r="R101" s="88"/>
      <c r="S101" s="48">
        <v>1</v>
      </c>
      <c r="T101" s="48">
        <v>0</v>
      </c>
      <c r="U101" s="49">
        <v>0</v>
      </c>
      <c r="V101" s="49">
        <v>0.002066</v>
      </c>
      <c r="W101" s="49">
        <v>0.00292</v>
      </c>
      <c r="X101" s="49">
        <v>0.441951</v>
      </c>
      <c r="Y101" s="49">
        <v>0</v>
      </c>
      <c r="Z101" s="49">
        <v>0</v>
      </c>
      <c r="AA101" s="71">
        <v>101</v>
      </c>
      <c r="AB101" s="71"/>
      <c r="AC101" s="72"/>
      <c r="AD101" s="78" t="s">
        <v>3302</v>
      </c>
      <c r="AE101" s="78">
        <v>740</v>
      </c>
      <c r="AF101" s="78">
        <v>26636</v>
      </c>
      <c r="AG101" s="78">
        <v>4756</v>
      </c>
      <c r="AH101" s="78">
        <v>7306</v>
      </c>
      <c r="AI101" s="78"/>
      <c r="AJ101" s="78" t="s">
        <v>3635</v>
      </c>
      <c r="AK101" s="78" t="s">
        <v>3914</v>
      </c>
      <c r="AL101" s="78"/>
      <c r="AM101" s="78"/>
      <c r="AN101" s="80">
        <v>39749.63450231482</v>
      </c>
      <c r="AO101" s="83" t="s">
        <v>4286</v>
      </c>
      <c r="AP101" s="78" t="b">
        <v>1</v>
      </c>
      <c r="AQ101" s="78" t="b">
        <v>0</v>
      </c>
      <c r="AR101" s="78" t="b">
        <v>1</v>
      </c>
      <c r="AS101" s="78"/>
      <c r="AT101" s="78">
        <v>692</v>
      </c>
      <c r="AU101" s="83" t="s">
        <v>4485</v>
      </c>
      <c r="AV101" s="78" t="b">
        <v>0</v>
      </c>
      <c r="AW101" s="78" t="s">
        <v>4591</v>
      </c>
      <c r="AX101" s="83" t="s">
        <v>4717</v>
      </c>
      <c r="AY101" s="78" t="s">
        <v>65</v>
      </c>
      <c r="AZ101" s="48"/>
      <c r="BA101" s="48"/>
      <c r="BB101" s="48"/>
      <c r="BC101" s="48"/>
      <c r="BD101" s="48"/>
      <c r="BE101" s="48"/>
      <c r="BF101" s="48"/>
      <c r="BG101" s="48"/>
      <c r="BH101" s="48"/>
      <c r="BI101" s="48"/>
      <c r="BJ101" s="78" t="str">
        <f>REPLACE(INDEX(GroupVertices[Group],MATCH(Vertices[[#This Row],[Vertex]],GroupVertices[Vertex],0)),1,1,"")</f>
        <v>2</v>
      </c>
      <c r="BK101" s="2"/>
      <c r="BL101" s="3"/>
      <c r="BM101" s="3"/>
      <c r="BN101" s="3"/>
      <c r="BO101" s="3"/>
    </row>
    <row r="102" spans="1:67" ht="15">
      <c r="A102" s="64" t="s">
        <v>273</v>
      </c>
      <c r="B102" s="65"/>
      <c r="C102" s="65"/>
      <c r="D102" s="66">
        <v>1.5</v>
      </c>
      <c r="E102" s="68">
        <v>84.19280760620147</v>
      </c>
      <c r="F102" s="102" t="s">
        <v>1219</v>
      </c>
      <c r="G102" s="65"/>
      <c r="H102" s="69"/>
      <c r="I102" s="70"/>
      <c r="J102" s="70"/>
      <c r="K102" s="69" t="s">
        <v>3251</v>
      </c>
      <c r="L102" s="73"/>
      <c r="M102" s="74">
        <v>2593.45166015625</v>
      </c>
      <c r="N102" s="74">
        <v>9629.521484375</v>
      </c>
      <c r="O102" s="75"/>
      <c r="P102" s="76"/>
      <c r="Q102" s="76"/>
      <c r="R102" s="88"/>
      <c r="S102" s="48">
        <v>0</v>
      </c>
      <c r="T102" s="48">
        <v>1</v>
      </c>
      <c r="U102" s="49">
        <v>0</v>
      </c>
      <c r="V102" s="49">
        <v>0.002188</v>
      </c>
      <c r="W102" s="49">
        <v>0.002909</v>
      </c>
      <c r="X102" s="49">
        <v>0.437068</v>
      </c>
      <c r="Y102" s="49">
        <v>0</v>
      </c>
      <c r="Z102" s="49">
        <v>0</v>
      </c>
      <c r="AA102" s="71">
        <v>102</v>
      </c>
      <c r="AB102" s="71"/>
      <c r="AC102" s="72"/>
      <c r="AD102" s="78" t="s">
        <v>3251</v>
      </c>
      <c r="AE102" s="78">
        <v>1763</v>
      </c>
      <c r="AF102" s="78">
        <v>1007</v>
      </c>
      <c r="AG102" s="78">
        <v>40375</v>
      </c>
      <c r="AH102" s="78">
        <v>16895</v>
      </c>
      <c r="AI102" s="78"/>
      <c r="AJ102" s="78" t="s">
        <v>3588</v>
      </c>
      <c r="AK102" s="78" t="s">
        <v>3882</v>
      </c>
      <c r="AL102" s="78"/>
      <c r="AM102" s="78"/>
      <c r="AN102" s="80">
        <v>40550.88880787037</v>
      </c>
      <c r="AO102" s="83" t="s">
        <v>4238</v>
      </c>
      <c r="AP102" s="78" t="b">
        <v>0</v>
      </c>
      <c r="AQ102" s="78" t="b">
        <v>0</v>
      </c>
      <c r="AR102" s="78" t="b">
        <v>1</v>
      </c>
      <c r="AS102" s="78"/>
      <c r="AT102" s="78">
        <v>5</v>
      </c>
      <c r="AU102" s="83" t="s">
        <v>4486</v>
      </c>
      <c r="AV102" s="78" t="b">
        <v>0</v>
      </c>
      <c r="AW102" s="78" t="s">
        <v>4591</v>
      </c>
      <c r="AX102" s="83" t="s">
        <v>4666</v>
      </c>
      <c r="AY102" s="78" t="s">
        <v>66</v>
      </c>
      <c r="AZ102" s="48"/>
      <c r="BA102" s="48"/>
      <c r="BB102" s="48"/>
      <c r="BC102" s="48"/>
      <c r="BD102" s="48" t="s">
        <v>1048</v>
      </c>
      <c r="BE102" s="48" t="s">
        <v>1048</v>
      </c>
      <c r="BF102" s="106" t="s">
        <v>5057</v>
      </c>
      <c r="BG102" s="106" t="s">
        <v>5057</v>
      </c>
      <c r="BH102" s="106" t="s">
        <v>5379</v>
      </c>
      <c r="BI102" s="106" t="s">
        <v>5379</v>
      </c>
      <c r="BJ102" s="86" t="str">
        <f>REPLACE(INDEX(GroupVertices[Group],MATCH(Vertices[[#This Row],[Vertex]],GroupVertices[Vertex],0)),1,1,"")</f>
        <v>3</v>
      </c>
      <c r="BK102" s="2"/>
      <c r="BL102" s="3"/>
      <c r="BM102" s="3"/>
      <c r="BN102" s="3"/>
      <c r="BO102" s="3"/>
    </row>
    <row r="103" spans="1:67" ht="15">
      <c r="A103" s="64" t="s">
        <v>361</v>
      </c>
      <c r="B103" s="65"/>
      <c r="C103" s="65"/>
      <c r="D103" s="66">
        <v>1.5</v>
      </c>
      <c r="E103" s="68">
        <v>84.19280760620147</v>
      </c>
      <c r="F103" s="102" t="s">
        <v>1294</v>
      </c>
      <c r="G103" s="65"/>
      <c r="H103" s="69"/>
      <c r="I103" s="70"/>
      <c r="J103" s="70"/>
      <c r="K103" s="69" t="s">
        <v>3356</v>
      </c>
      <c r="L103" s="73"/>
      <c r="M103" s="74">
        <v>1716.329833984375</v>
      </c>
      <c r="N103" s="74">
        <v>8609.3076171875</v>
      </c>
      <c r="O103" s="75"/>
      <c r="P103" s="76"/>
      <c r="Q103" s="76"/>
      <c r="R103" s="88"/>
      <c r="S103" s="48">
        <v>0</v>
      </c>
      <c r="T103" s="48">
        <v>1</v>
      </c>
      <c r="U103" s="49">
        <v>0</v>
      </c>
      <c r="V103" s="49">
        <v>0.002188</v>
      </c>
      <c r="W103" s="49">
        <v>0.002909</v>
      </c>
      <c r="X103" s="49">
        <v>0.437068</v>
      </c>
      <c r="Y103" s="49">
        <v>0</v>
      </c>
      <c r="Z103" s="49">
        <v>0</v>
      </c>
      <c r="AA103" s="71">
        <v>103</v>
      </c>
      <c r="AB103" s="71"/>
      <c r="AC103" s="72"/>
      <c r="AD103" s="78" t="s">
        <v>3356</v>
      </c>
      <c r="AE103" s="78">
        <v>543</v>
      </c>
      <c r="AF103" s="78">
        <v>49</v>
      </c>
      <c r="AG103" s="78">
        <v>834</v>
      </c>
      <c r="AH103" s="78">
        <v>1275</v>
      </c>
      <c r="AI103" s="78"/>
      <c r="AJ103" s="78"/>
      <c r="AK103" s="78" t="s">
        <v>3942</v>
      </c>
      <c r="AL103" s="78"/>
      <c r="AM103" s="78"/>
      <c r="AN103" s="80">
        <v>42558.14324074074</v>
      </c>
      <c r="AO103" s="83" t="s">
        <v>4336</v>
      </c>
      <c r="AP103" s="78" t="b">
        <v>1</v>
      </c>
      <c r="AQ103" s="78" t="b">
        <v>0</v>
      </c>
      <c r="AR103" s="78" t="b">
        <v>1</v>
      </c>
      <c r="AS103" s="78"/>
      <c r="AT103" s="78">
        <v>0</v>
      </c>
      <c r="AU103" s="78"/>
      <c r="AV103" s="78" t="b">
        <v>0</v>
      </c>
      <c r="AW103" s="78" t="s">
        <v>4591</v>
      </c>
      <c r="AX103" s="83" t="s">
        <v>4771</v>
      </c>
      <c r="AY103" s="78" t="s">
        <v>66</v>
      </c>
      <c r="AZ103" s="48"/>
      <c r="BA103" s="48"/>
      <c r="BB103" s="48"/>
      <c r="BC103" s="48"/>
      <c r="BD103" s="48" t="s">
        <v>1085</v>
      </c>
      <c r="BE103" s="48" t="s">
        <v>1085</v>
      </c>
      <c r="BF103" s="106" t="s">
        <v>5140</v>
      </c>
      <c r="BG103" s="106" t="s">
        <v>5140</v>
      </c>
      <c r="BH103" s="106" t="s">
        <v>5461</v>
      </c>
      <c r="BI103" s="106" t="s">
        <v>5461</v>
      </c>
      <c r="BJ103" s="86" t="str">
        <f>REPLACE(INDEX(GroupVertices[Group],MATCH(Vertices[[#This Row],[Vertex]],GroupVertices[Vertex],0)),1,1,"")</f>
        <v>3</v>
      </c>
      <c r="BK103" s="2"/>
      <c r="BL103" s="3"/>
      <c r="BM103" s="3"/>
      <c r="BN103" s="3"/>
      <c r="BO103" s="3"/>
    </row>
    <row r="104" spans="1:67" ht="15">
      <c r="A104" s="64" t="s">
        <v>501</v>
      </c>
      <c r="B104" s="65"/>
      <c r="C104" s="65"/>
      <c r="D104" s="66">
        <v>1.5</v>
      </c>
      <c r="E104" s="68">
        <v>84.09104226735843</v>
      </c>
      <c r="F104" s="102" t="s">
        <v>1411</v>
      </c>
      <c r="G104" s="65"/>
      <c r="H104" s="69"/>
      <c r="I104" s="70"/>
      <c r="J104" s="70"/>
      <c r="K104" s="69" t="s">
        <v>3500</v>
      </c>
      <c r="L104" s="73"/>
      <c r="M104" s="74">
        <v>2559.37255859375</v>
      </c>
      <c r="N104" s="74">
        <v>1542.47607421875</v>
      </c>
      <c r="O104" s="75"/>
      <c r="P104" s="76"/>
      <c r="Q104" s="76"/>
      <c r="R104" s="88"/>
      <c r="S104" s="48">
        <v>1</v>
      </c>
      <c r="T104" s="48">
        <v>2</v>
      </c>
      <c r="U104" s="49">
        <v>0</v>
      </c>
      <c r="V104" s="49">
        <v>0.002262</v>
      </c>
      <c r="W104" s="49">
        <v>0.002875</v>
      </c>
      <c r="X104" s="49">
        <v>0.70814</v>
      </c>
      <c r="Y104" s="49">
        <v>0</v>
      </c>
      <c r="Z104" s="49">
        <v>0</v>
      </c>
      <c r="AA104" s="71">
        <v>104</v>
      </c>
      <c r="AB104" s="71"/>
      <c r="AC104" s="72"/>
      <c r="AD104" s="78" t="s">
        <v>3500</v>
      </c>
      <c r="AE104" s="78">
        <v>194</v>
      </c>
      <c r="AF104" s="78">
        <v>161</v>
      </c>
      <c r="AG104" s="78">
        <v>2031</v>
      </c>
      <c r="AH104" s="78">
        <v>11137</v>
      </c>
      <c r="AI104" s="78"/>
      <c r="AJ104" s="78" t="s">
        <v>3818</v>
      </c>
      <c r="AK104" s="78" t="s">
        <v>3933</v>
      </c>
      <c r="AL104" s="78"/>
      <c r="AM104" s="78"/>
      <c r="AN104" s="80">
        <v>42722.08357638889</v>
      </c>
      <c r="AO104" s="83" t="s">
        <v>4469</v>
      </c>
      <c r="AP104" s="78" t="b">
        <v>0</v>
      </c>
      <c r="AQ104" s="78" t="b">
        <v>0</v>
      </c>
      <c r="AR104" s="78" t="b">
        <v>1</v>
      </c>
      <c r="AS104" s="78"/>
      <c r="AT104" s="78">
        <v>0</v>
      </c>
      <c r="AU104" s="83" t="s">
        <v>4485</v>
      </c>
      <c r="AV104" s="78" t="b">
        <v>0</v>
      </c>
      <c r="AW104" s="78" t="s">
        <v>4591</v>
      </c>
      <c r="AX104" s="83" t="s">
        <v>4917</v>
      </c>
      <c r="AY104" s="78" t="s">
        <v>66</v>
      </c>
      <c r="AZ104" s="48"/>
      <c r="BA104" s="48"/>
      <c r="BB104" s="48"/>
      <c r="BC104" s="48"/>
      <c r="BD104" s="48" t="s">
        <v>1052</v>
      </c>
      <c r="BE104" s="48" t="s">
        <v>1066</v>
      </c>
      <c r="BF104" s="106" t="s">
        <v>5250</v>
      </c>
      <c r="BG104" s="106" t="s">
        <v>5320</v>
      </c>
      <c r="BH104" s="106" t="s">
        <v>5567</v>
      </c>
      <c r="BI104" s="106" t="s">
        <v>5567</v>
      </c>
      <c r="BJ104" s="86" t="str">
        <f>REPLACE(INDEX(GroupVertices[Group],MATCH(Vertices[[#This Row],[Vertex]],GroupVertices[Vertex],0)),1,1,"")</f>
        <v>5</v>
      </c>
      <c r="BK104" s="2"/>
      <c r="BL104" s="3"/>
      <c r="BM104" s="3"/>
      <c r="BN104" s="3"/>
      <c r="BO104" s="3"/>
    </row>
    <row r="105" spans="1:67" ht="15">
      <c r="A105" s="64" t="s">
        <v>456</v>
      </c>
      <c r="B105" s="65"/>
      <c r="C105" s="65"/>
      <c r="D105" s="66">
        <v>1.5</v>
      </c>
      <c r="E105" s="68">
        <v>82.98452423570707</v>
      </c>
      <c r="F105" s="102" t="s">
        <v>4573</v>
      </c>
      <c r="G105" s="65"/>
      <c r="H105" s="69"/>
      <c r="I105" s="70"/>
      <c r="J105" s="70"/>
      <c r="K105" s="69" t="s">
        <v>3458</v>
      </c>
      <c r="L105" s="73"/>
      <c r="M105" s="74">
        <v>575.59423828125</v>
      </c>
      <c r="N105" s="74">
        <v>9094.4951171875</v>
      </c>
      <c r="O105" s="75"/>
      <c r="P105" s="76"/>
      <c r="Q105" s="76"/>
      <c r="R105" s="88"/>
      <c r="S105" s="48">
        <v>2</v>
      </c>
      <c r="T105" s="48">
        <v>1</v>
      </c>
      <c r="U105" s="49">
        <v>0</v>
      </c>
      <c r="V105" s="49">
        <v>0.002169</v>
      </c>
      <c r="W105" s="49">
        <v>0.00253</v>
      </c>
      <c r="X105" s="49">
        <v>0.797846</v>
      </c>
      <c r="Y105" s="49">
        <v>0</v>
      </c>
      <c r="Z105" s="49">
        <v>0</v>
      </c>
      <c r="AA105" s="71">
        <v>105</v>
      </c>
      <c r="AB105" s="71"/>
      <c r="AC105" s="72"/>
      <c r="AD105" s="78" t="s">
        <v>3458</v>
      </c>
      <c r="AE105" s="78">
        <v>236</v>
      </c>
      <c r="AF105" s="78">
        <v>65</v>
      </c>
      <c r="AG105" s="78">
        <v>694</v>
      </c>
      <c r="AH105" s="78">
        <v>2561</v>
      </c>
      <c r="AI105" s="78"/>
      <c r="AJ105" s="78" t="s">
        <v>3778</v>
      </c>
      <c r="AK105" s="78" t="s">
        <v>4004</v>
      </c>
      <c r="AL105" s="83" t="s">
        <v>4141</v>
      </c>
      <c r="AM105" s="78"/>
      <c r="AN105" s="80">
        <v>42907.678935185184</v>
      </c>
      <c r="AO105" s="83" t="s">
        <v>4428</v>
      </c>
      <c r="AP105" s="78" t="b">
        <v>0</v>
      </c>
      <c r="AQ105" s="78" t="b">
        <v>0</v>
      </c>
      <c r="AR105" s="78" t="b">
        <v>0</v>
      </c>
      <c r="AS105" s="78"/>
      <c r="AT105" s="78">
        <v>2</v>
      </c>
      <c r="AU105" s="83" t="s">
        <v>4485</v>
      </c>
      <c r="AV105" s="78" t="b">
        <v>0</v>
      </c>
      <c r="AW105" s="78" t="s">
        <v>4591</v>
      </c>
      <c r="AX105" s="83" t="s">
        <v>4874</v>
      </c>
      <c r="AY105" s="78" t="s">
        <v>66</v>
      </c>
      <c r="AZ105" s="48"/>
      <c r="BA105" s="48"/>
      <c r="BB105" s="48"/>
      <c r="BC105" s="48"/>
      <c r="BD105" s="48" t="s">
        <v>1048</v>
      </c>
      <c r="BE105" s="48" t="s">
        <v>1048</v>
      </c>
      <c r="BF105" s="106" t="s">
        <v>5216</v>
      </c>
      <c r="BG105" s="106" t="s">
        <v>5216</v>
      </c>
      <c r="BH105" s="106" t="s">
        <v>5533</v>
      </c>
      <c r="BI105" s="106" t="s">
        <v>5533</v>
      </c>
      <c r="BJ105" s="86" t="str">
        <f>REPLACE(INDEX(GroupVertices[Group],MATCH(Vertices[[#This Row],[Vertex]],GroupVertices[Vertex],0)),1,1,"")</f>
        <v>1</v>
      </c>
      <c r="BK105" s="2"/>
      <c r="BL105" s="3"/>
      <c r="BM105" s="3"/>
      <c r="BN105" s="3"/>
      <c r="BO105" s="3"/>
    </row>
    <row r="106" spans="1:67" ht="15">
      <c r="A106" s="64" t="s">
        <v>486</v>
      </c>
      <c r="B106" s="65"/>
      <c r="C106" s="65"/>
      <c r="D106" s="66">
        <v>1.5</v>
      </c>
      <c r="E106" s="68">
        <v>82.56390997873702</v>
      </c>
      <c r="F106" s="102" t="s">
        <v>1399</v>
      </c>
      <c r="G106" s="65"/>
      <c r="H106" s="69"/>
      <c r="I106" s="70"/>
      <c r="J106" s="70"/>
      <c r="K106" s="69" t="s">
        <v>3484</v>
      </c>
      <c r="L106" s="73"/>
      <c r="M106" s="74">
        <v>2606.79150390625</v>
      </c>
      <c r="N106" s="74">
        <v>933.258056640625</v>
      </c>
      <c r="O106" s="75"/>
      <c r="P106" s="76"/>
      <c r="Q106" s="76"/>
      <c r="R106" s="88"/>
      <c r="S106" s="48">
        <v>0</v>
      </c>
      <c r="T106" s="48">
        <v>1</v>
      </c>
      <c r="U106" s="49">
        <v>0</v>
      </c>
      <c r="V106" s="49">
        <v>0.002262</v>
      </c>
      <c r="W106" s="49">
        <v>0.00241</v>
      </c>
      <c r="X106" s="49">
        <v>0.407181</v>
      </c>
      <c r="Y106" s="49">
        <v>0</v>
      </c>
      <c r="Z106" s="49">
        <v>0</v>
      </c>
      <c r="AA106" s="71">
        <v>106</v>
      </c>
      <c r="AB106" s="71"/>
      <c r="AC106" s="72"/>
      <c r="AD106" s="78" t="s">
        <v>3484</v>
      </c>
      <c r="AE106" s="78">
        <v>932</v>
      </c>
      <c r="AF106" s="78">
        <v>78</v>
      </c>
      <c r="AG106" s="78">
        <v>1616</v>
      </c>
      <c r="AH106" s="78">
        <v>3587</v>
      </c>
      <c r="AI106" s="78"/>
      <c r="AJ106" s="78" t="s">
        <v>3804</v>
      </c>
      <c r="AK106" s="78" t="s">
        <v>4021</v>
      </c>
      <c r="AL106" s="78"/>
      <c r="AM106" s="78"/>
      <c r="AN106" s="80">
        <v>40986.88773148148</v>
      </c>
      <c r="AO106" s="83" t="s">
        <v>4454</v>
      </c>
      <c r="AP106" s="78" t="b">
        <v>1</v>
      </c>
      <c r="AQ106" s="78" t="b">
        <v>0</v>
      </c>
      <c r="AR106" s="78" t="b">
        <v>1</v>
      </c>
      <c r="AS106" s="78"/>
      <c r="AT106" s="78">
        <v>1</v>
      </c>
      <c r="AU106" s="83" t="s">
        <v>4485</v>
      </c>
      <c r="AV106" s="78" t="b">
        <v>0</v>
      </c>
      <c r="AW106" s="78" t="s">
        <v>4591</v>
      </c>
      <c r="AX106" s="83" t="s">
        <v>4901</v>
      </c>
      <c r="AY106" s="78" t="s">
        <v>66</v>
      </c>
      <c r="AZ106" s="48"/>
      <c r="BA106" s="48"/>
      <c r="BB106" s="48"/>
      <c r="BC106" s="48"/>
      <c r="BD106" s="48" t="s">
        <v>1052</v>
      </c>
      <c r="BE106" s="48" t="s">
        <v>1052</v>
      </c>
      <c r="BF106" s="106" t="s">
        <v>5069</v>
      </c>
      <c r="BG106" s="106" t="s">
        <v>5069</v>
      </c>
      <c r="BH106" s="106" t="s">
        <v>5391</v>
      </c>
      <c r="BI106" s="106" t="s">
        <v>5391</v>
      </c>
      <c r="BJ106" s="86" t="str">
        <f>REPLACE(INDEX(GroupVertices[Group],MATCH(Vertices[[#This Row],[Vertex]],GroupVertices[Vertex],0)),1,1,"")</f>
        <v>5</v>
      </c>
      <c r="BK106" s="2"/>
      <c r="BL106" s="3"/>
      <c r="BM106" s="3"/>
      <c r="BN106" s="3"/>
      <c r="BO106" s="3"/>
    </row>
    <row r="107" spans="1:67" ht="15">
      <c r="A107" s="64" t="s">
        <v>554</v>
      </c>
      <c r="B107" s="65"/>
      <c r="C107" s="65"/>
      <c r="D107" s="66">
        <v>1.5</v>
      </c>
      <c r="E107" s="68">
        <v>81.9615793145567</v>
      </c>
      <c r="F107" s="102" t="s">
        <v>4574</v>
      </c>
      <c r="G107" s="65"/>
      <c r="H107" s="69"/>
      <c r="I107" s="70"/>
      <c r="J107" s="70"/>
      <c r="K107" s="69" t="s">
        <v>3462</v>
      </c>
      <c r="L107" s="73"/>
      <c r="M107" s="74">
        <v>2337.02099609375</v>
      </c>
      <c r="N107" s="74">
        <v>5745.39404296875</v>
      </c>
      <c r="O107" s="75"/>
      <c r="P107" s="76"/>
      <c r="Q107" s="76"/>
      <c r="R107" s="88"/>
      <c r="S107" s="48">
        <v>1</v>
      </c>
      <c r="T107" s="48">
        <v>0</v>
      </c>
      <c r="U107" s="49">
        <v>0</v>
      </c>
      <c r="V107" s="49">
        <v>0.002288</v>
      </c>
      <c r="W107" s="49">
        <v>0.002248</v>
      </c>
      <c r="X107" s="49">
        <v>0.467932</v>
      </c>
      <c r="Y107" s="49">
        <v>0</v>
      </c>
      <c r="Z107" s="49">
        <v>0</v>
      </c>
      <c r="AA107" s="71">
        <v>107</v>
      </c>
      <c r="AB107" s="71"/>
      <c r="AC107" s="72"/>
      <c r="AD107" s="78" t="s">
        <v>3462</v>
      </c>
      <c r="AE107" s="78">
        <v>223</v>
      </c>
      <c r="AF107" s="78">
        <v>84701</v>
      </c>
      <c r="AG107" s="78">
        <v>2785</v>
      </c>
      <c r="AH107" s="78">
        <v>1229</v>
      </c>
      <c r="AI107" s="78"/>
      <c r="AJ107" s="78" t="s">
        <v>3783</v>
      </c>
      <c r="AK107" s="78"/>
      <c r="AL107" s="78"/>
      <c r="AM107" s="78"/>
      <c r="AN107" s="80">
        <v>41800.01131944444</v>
      </c>
      <c r="AO107" s="83" t="s">
        <v>4433</v>
      </c>
      <c r="AP107" s="78" t="b">
        <v>1</v>
      </c>
      <c r="AQ107" s="78" t="b">
        <v>0</v>
      </c>
      <c r="AR107" s="78" t="b">
        <v>1</v>
      </c>
      <c r="AS107" s="78"/>
      <c r="AT107" s="78">
        <v>245</v>
      </c>
      <c r="AU107" s="83" t="s">
        <v>4485</v>
      </c>
      <c r="AV107" s="78" t="b">
        <v>1</v>
      </c>
      <c r="AW107" s="78" t="s">
        <v>4591</v>
      </c>
      <c r="AX107" s="83" t="s">
        <v>4879</v>
      </c>
      <c r="AY107" s="78" t="s">
        <v>65</v>
      </c>
      <c r="AZ107" s="48"/>
      <c r="BA107" s="48"/>
      <c r="BB107" s="48"/>
      <c r="BC107" s="48"/>
      <c r="BD107" s="48"/>
      <c r="BE107" s="48"/>
      <c r="BF107" s="48"/>
      <c r="BG107" s="48"/>
      <c r="BH107" s="48"/>
      <c r="BI107" s="48"/>
      <c r="BJ107" s="78" t="str">
        <f>REPLACE(INDEX(GroupVertices[Group],MATCH(Vertices[[#This Row],[Vertex]],GroupVertices[Vertex],0)),1,1,"")</f>
        <v>4</v>
      </c>
      <c r="BK107" s="2"/>
      <c r="BL107" s="3"/>
      <c r="BM107" s="3"/>
      <c r="BN107" s="3"/>
      <c r="BO107" s="3"/>
    </row>
    <row r="108" spans="1:67" ht="15">
      <c r="A108" s="64" t="s">
        <v>395</v>
      </c>
      <c r="B108" s="65"/>
      <c r="C108" s="65"/>
      <c r="D108" s="66">
        <v>1.5</v>
      </c>
      <c r="E108" s="68">
        <v>81.95772795062389</v>
      </c>
      <c r="F108" s="102" t="s">
        <v>1324</v>
      </c>
      <c r="G108" s="65"/>
      <c r="H108" s="69"/>
      <c r="I108" s="70"/>
      <c r="J108" s="70"/>
      <c r="K108" s="69" t="s">
        <v>3394</v>
      </c>
      <c r="L108" s="73"/>
      <c r="M108" s="74">
        <v>3377.041748046875</v>
      </c>
      <c r="N108" s="74">
        <v>5614.17529296875</v>
      </c>
      <c r="O108" s="75"/>
      <c r="P108" s="76"/>
      <c r="Q108" s="76"/>
      <c r="R108" s="88"/>
      <c r="S108" s="48">
        <v>2</v>
      </c>
      <c r="T108" s="48">
        <v>1</v>
      </c>
      <c r="U108" s="49">
        <v>0</v>
      </c>
      <c r="V108" s="49">
        <v>0.002278</v>
      </c>
      <c r="W108" s="49">
        <v>0.002247</v>
      </c>
      <c r="X108" s="49">
        <v>0.78067</v>
      </c>
      <c r="Y108" s="49">
        <v>0</v>
      </c>
      <c r="Z108" s="49">
        <v>0</v>
      </c>
      <c r="AA108" s="71">
        <v>108</v>
      </c>
      <c r="AB108" s="71"/>
      <c r="AC108" s="72"/>
      <c r="AD108" s="78" t="s">
        <v>3394</v>
      </c>
      <c r="AE108" s="78">
        <v>69</v>
      </c>
      <c r="AF108" s="78">
        <v>8</v>
      </c>
      <c r="AG108" s="78">
        <v>233</v>
      </c>
      <c r="AH108" s="78">
        <v>453</v>
      </c>
      <c r="AI108" s="78"/>
      <c r="AJ108" s="78" t="s">
        <v>3721</v>
      </c>
      <c r="AK108" s="78"/>
      <c r="AL108" s="78"/>
      <c r="AM108" s="78"/>
      <c r="AN108" s="80">
        <v>43506.995162037034</v>
      </c>
      <c r="AO108" s="78"/>
      <c r="AP108" s="78" t="b">
        <v>1</v>
      </c>
      <c r="AQ108" s="78" t="b">
        <v>0</v>
      </c>
      <c r="AR108" s="78" t="b">
        <v>0</v>
      </c>
      <c r="AS108" s="78"/>
      <c r="AT108" s="78">
        <v>0</v>
      </c>
      <c r="AU108" s="78"/>
      <c r="AV108" s="78" t="b">
        <v>0</v>
      </c>
      <c r="AW108" s="78" t="s">
        <v>4591</v>
      </c>
      <c r="AX108" s="83" t="s">
        <v>4809</v>
      </c>
      <c r="AY108" s="78" t="s">
        <v>66</v>
      </c>
      <c r="AZ108" s="48"/>
      <c r="BA108" s="48"/>
      <c r="BB108" s="48"/>
      <c r="BC108" s="48"/>
      <c r="BD108" s="48" t="s">
        <v>1048</v>
      </c>
      <c r="BE108" s="48" t="s">
        <v>1048</v>
      </c>
      <c r="BF108" s="106" t="s">
        <v>5167</v>
      </c>
      <c r="BG108" s="106" t="s">
        <v>5167</v>
      </c>
      <c r="BH108" s="106" t="s">
        <v>5486</v>
      </c>
      <c r="BI108" s="106" t="s">
        <v>5486</v>
      </c>
      <c r="BJ108" s="86" t="str">
        <f>REPLACE(INDEX(GroupVertices[Group],MATCH(Vertices[[#This Row],[Vertex]],GroupVertices[Vertex],0)),1,1,"")</f>
        <v>8</v>
      </c>
      <c r="BK108" s="2"/>
      <c r="BL108" s="3"/>
      <c r="BM108" s="3"/>
      <c r="BN108" s="3"/>
      <c r="BO108" s="3"/>
    </row>
    <row r="109" spans="1:67" ht="15">
      <c r="A109" s="64" t="s">
        <v>526</v>
      </c>
      <c r="B109" s="65"/>
      <c r="C109" s="65"/>
      <c r="D109" s="66">
        <v>1.5</v>
      </c>
      <c r="E109" s="68">
        <v>81.93458371144443</v>
      </c>
      <c r="F109" s="102" t="s">
        <v>4513</v>
      </c>
      <c r="G109" s="65"/>
      <c r="H109" s="69"/>
      <c r="I109" s="70"/>
      <c r="J109" s="70"/>
      <c r="K109" s="69" t="s">
        <v>3213</v>
      </c>
      <c r="L109" s="73"/>
      <c r="M109" s="74">
        <v>2606.7919921875</v>
      </c>
      <c r="N109" s="74">
        <v>8779.2509765625</v>
      </c>
      <c r="O109" s="75"/>
      <c r="P109" s="76"/>
      <c r="Q109" s="76"/>
      <c r="R109" s="88"/>
      <c r="S109" s="48">
        <v>1</v>
      </c>
      <c r="T109" s="48">
        <v>0</v>
      </c>
      <c r="U109" s="49">
        <v>0</v>
      </c>
      <c r="V109" s="49">
        <v>0.002217</v>
      </c>
      <c r="W109" s="49">
        <v>0.002241</v>
      </c>
      <c r="X109" s="49">
        <v>0.469648</v>
      </c>
      <c r="Y109" s="49">
        <v>0</v>
      </c>
      <c r="Z109" s="49">
        <v>0</v>
      </c>
      <c r="AA109" s="71">
        <v>109</v>
      </c>
      <c r="AB109" s="71"/>
      <c r="AC109" s="72"/>
      <c r="AD109" s="78" t="s">
        <v>3213</v>
      </c>
      <c r="AE109" s="78">
        <v>66</v>
      </c>
      <c r="AF109" s="78">
        <v>72</v>
      </c>
      <c r="AG109" s="78">
        <v>3575</v>
      </c>
      <c r="AH109" s="78">
        <v>2380</v>
      </c>
      <c r="AI109" s="78"/>
      <c r="AJ109" s="78" t="s">
        <v>3552</v>
      </c>
      <c r="AK109" s="78" t="s">
        <v>3858</v>
      </c>
      <c r="AL109" s="78"/>
      <c r="AM109" s="78"/>
      <c r="AN109" s="80">
        <v>43032.55275462963</v>
      </c>
      <c r="AO109" s="83" t="s">
        <v>4201</v>
      </c>
      <c r="AP109" s="78" t="b">
        <v>1</v>
      </c>
      <c r="AQ109" s="78" t="b">
        <v>0</v>
      </c>
      <c r="AR109" s="78" t="b">
        <v>1</v>
      </c>
      <c r="AS109" s="78"/>
      <c r="AT109" s="78">
        <v>0</v>
      </c>
      <c r="AU109" s="78"/>
      <c r="AV109" s="78" t="b">
        <v>0</v>
      </c>
      <c r="AW109" s="78" t="s">
        <v>4591</v>
      </c>
      <c r="AX109" s="83" t="s">
        <v>4627</v>
      </c>
      <c r="AY109" s="78" t="s">
        <v>65</v>
      </c>
      <c r="AZ109" s="48"/>
      <c r="BA109" s="48"/>
      <c r="BB109" s="48"/>
      <c r="BC109" s="48"/>
      <c r="BD109" s="48"/>
      <c r="BE109" s="48"/>
      <c r="BF109" s="48"/>
      <c r="BG109" s="48"/>
      <c r="BH109" s="48"/>
      <c r="BI109" s="48"/>
      <c r="BJ109" s="78" t="str">
        <f>REPLACE(INDEX(GroupVertices[Group],MATCH(Vertices[[#This Row],[Vertex]],GroupVertices[Vertex],0)),1,1,"")</f>
        <v>3</v>
      </c>
      <c r="BK109" s="2"/>
      <c r="BL109" s="3"/>
      <c r="BM109" s="3"/>
      <c r="BN109" s="3"/>
      <c r="BO109" s="3"/>
    </row>
    <row r="110" spans="1:67" ht="15">
      <c r="A110" s="64" t="s">
        <v>339</v>
      </c>
      <c r="B110" s="65"/>
      <c r="C110" s="65"/>
      <c r="D110" s="66">
        <v>1.5</v>
      </c>
      <c r="E110" s="68">
        <v>81.15926832106842</v>
      </c>
      <c r="F110" s="102" t="s">
        <v>4547</v>
      </c>
      <c r="G110" s="65"/>
      <c r="H110" s="69"/>
      <c r="I110" s="70"/>
      <c r="J110" s="70"/>
      <c r="K110" s="69" t="s">
        <v>3333</v>
      </c>
      <c r="L110" s="73"/>
      <c r="M110" s="74">
        <v>3563.869873046875</v>
      </c>
      <c r="N110" s="74">
        <v>1273.095947265625</v>
      </c>
      <c r="O110" s="75"/>
      <c r="P110" s="76"/>
      <c r="Q110" s="76"/>
      <c r="R110" s="88"/>
      <c r="S110" s="48">
        <v>2</v>
      </c>
      <c r="T110" s="48">
        <v>1</v>
      </c>
      <c r="U110" s="49">
        <v>0</v>
      </c>
      <c r="V110" s="49">
        <v>0.001996</v>
      </c>
      <c r="W110" s="49">
        <v>0.002049</v>
      </c>
      <c r="X110" s="49">
        <v>0.820836</v>
      </c>
      <c r="Y110" s="49">
        <v>0</v>
      </c>
      <c r="Z110" s="49">
        <v>0</v>
      </c>
      <c r="AA110" s="71">
        <v>110</v>
      </c>
      <c r="AB110" s="71"/>
      <c r="AC110" s="72"/>
      <c r="AD110" s="78" t="s">
        <v>3333</v>
      </c>
      <c r="AE110" s="78">
        <v>2092</v>
      </c>
      <c r="AF110" s="78">
        <v>661</v>
      </c>
      <c r="AG110" s="78">
        <v>40505</v>
      </c>
      <c r="AH110" s="78">
        <v>12873</v>
      </c>
      <c r="AI110" s="78"/>
      <c r="AJ110" s="78" t="s">
        <v>3663</v>
      </c>
      <c r="AK110" s="78" t="s">
        <v>3085</v>
      </c>
      <c r="AL110" s="83" t="s">
        <v>4100</v>
      </c>
      <c r="AM110" s="78"/>
      <c r="AN110" s="80">
        <v>39975.20533564815</v>
      </c>
      <c r="AO110" s="83" t="s">
        <v>4314</v>
      </c>
      <c r="AP110" s="78" t="b">
        <v>0</v>
      </c>
      <c r="AQ110" s="78" t="b">
        <v>0</v>
      </c>
      <c r="AR110" s="78" t="b">
        <v>1</v>
      </c>
      <c r="AS110" s="78"/>
      <c r="AT110" s="78">
        <v>31</v>
      </c>
      <c r="AU110" s="83" t="s">
        <v>4485</v>
      </c>
      <c r="AV110" s="78" t="b">
        <v>0</v>
      </c>
      <c r="AW110" s="78" t="s">
        <v>4591</v>
      </c>
      <c r="AX110" s="83" t="s">
        <v>4748</v>
      </c>
      <c r="AY110" s="78" t="s">
        <v>66</v>
      </c>
      <c r="AZ110" s="48"/>
      <c r="BA110" s="48"/>
      <c r="BB110" s="48"/>
      <c r="BC110" s="48"/>
      <c r="BD110" s="48" t="s">
        <v>1048</v>
      </c>
      <c r="BE110" s="48" t="s">
        <v>1048</v>
      </c>
      <c r="BF110" s="106" t="s">
        <v>5120</v>
      </c>
      <c r="BG110" s="106" t="s">
        <v>5120</v>
      </c>
      <c r="BH110" s="106" t="s">
        <v>5441</v>
      </c>
      <c r="BI110" s="106" t="s">
        <v>5441</v>
      </c>
      <c r="BJ110" s="86" t="str">
        <f>REPLACE(INDEX(GroupVertices[Group],MATCH(Vertices[[#This Row],[Vertex]],GroupVertices[Vertex],0)),1,1,"")</f>
        <v>21</v>
      </c>
      <c r="BK110" s="2"/>
      <c r="BL110" s="3"/>
      <c r="BM110" s="3"/>
      <c r="BN110" s="3"/>
      <c r="BO110" s="3"/>
    </row>
    <row r="111" spans="1:67" ht="15">
      <c r="A111" s="64" t="s">
        <v>341</v>
      </c>
      <c r="B111" s="65"/>
      <c r="C111" s="65"/>
      <c r="D111" s="66">
        <v>1.5</v>
      </c>
      <c r="E111" s="68">
        <v>81.15926832106842</v>
      </c>
      <c r="F111" s="102" t="s">
        <v>1275</v>
      </c>
      <c r="G111" s="65"/>
      <c r="H111" s="69"/>
      <c r="I111" s="70"/>
      <c r="J111" s="70"/>
      <c r="K111" s="69" t="s">
        <v>3335</v>
      </c>
      <c r="L111" s="73"/>
      <c r="M111" s="74">
        <v>3748.817138671875</v>
      </c>
      <c r="N111" s="74">
        <v>318.2843017578125</v>
      </c>
      <c r="O111" s="75"/>
      <c r="P111" s="76"/>
      <c r="Q111" s="76"/>
      <c r="R111" s="88"/>
      <c r="S111" s="48">
        <v>2</v>
      </c>
      <c r="T111" s="48">
        <v>1</v>
      </c>
      <c r="U111" s="49">
        <v>0</v>
      </c>
      <c r="V111" s="49">
        <v>0.001996</v>
      </c>
      <c r="W111" s="49">
        <v>0.002049</v>
      </c>
      <c r="X111" s="49">
        <v>0.820836</v>
      </c>
      <c r="Y111" s="49">
        <v>0</v>
      </c>
      <c r="Z111" s="49">
        <v>0</v>
      </c>
      <c r="AA111" s="71">
        <v>111</v>
      </c>
      <c r="AB111" s="71"/>
      <c r="AC111" s="72"/>
      <c r="AD111" s="78" t="s">
        <v>3335</v>
      </c>
      <c r="AE111" s="78">
        <v>168</v>
      </c>
      <c r="AF111" s="78">
        <v>130</v>
      </c>
      <c r="AG111" s="78">
        <v>806</v>
      </c>
      <c r="AH111" s="78">
        <v>2050</v>
      </c>
      <c r="AI111" s="78"/>
      <c r="AJ111" s="78" t="s">
        <v>3665</v>
      </c>
      <c r="AK111" s="78" t="s">
        <v>3931</v>
      </c>
      <c r="AL111" s="83" t="s">
        <v>4102</v>
      </c>
      <c r="AM111" s="78"/>
      <c r="AN111" s="80">
        <v>42377.66658564815</v>
      </c>
      <c r="AO111" s="83" t="s">
        <v>4316</v>
      </c>
      <c r="AP111" s="78" t="b">
        <v>1</v>
      </c>
      <c r="AQ111" s="78" t="b">
        <v>0</v>
      </c>
      <c r="AR111" s="78" t="b">
        <v>0</v>
      </c>
      <c r="AS111" s="78"/>
      <c r="AT111" s="78">
        <v>0</v>
      </c>
      <c r="AU111" s="78"/>
      <c r="AV111" s="78" t="b">
        <v>0</v>
      </c>
      <c r="AW111" s="78" t="s">
        <v>4591</v>
      </c>
      <c r="AX111" s="83" t="s">
        <v>4750</v>
      </c>
      <c r="AY111" s="78" t="s">
        <v>66</v>
      </c>
      <c r="AZ111" s="48"/>
      <c r="BA111" s="48"/>
      <c r="BB111" s="48"/>
      <c r="BC111" s="48"/>
      <c r="BD111" s="48" t="s">
        <v>1048</v>
      </c>
      <c r="BE111" s="48" t="s">
        <v>1048</v>
      </c>
      <c r="BF111" s="106" t="s">
        <v>5122</v>
      </c>
      <c r="BG111" s="106" t="s">
        <v>5122</v>
      </c>
      <c r="BH111" s="106" t="s">
        <v>5443</v>
      </c>
      <c r="BI111" s="106" t="s">
        <v>5443</v>
      </c>
      <c r="BJ111" s="86" t="str">
        <f>REPLACE(INDEX(GroupVertices[Group],MATCH(Vertices[[#This Row],[Vertex]],GroupVertices[Vertex],0)),1,1,"")</f>
        <v>21</v>
      </c>
      <c r="BK111" s="2"/>
      <c r="BL111" s="3"/>
      <c r="BM111" s="3"/>
      <c r="BN111" s="3"/>
      <c r="BO111" s="3"/>
    </row>
    <row r="112" spans="1:67" ht="15">
      <c r="A112" s="64" t="s">
        <v>235</v>
      </c>
      <c r="B112" s="65"/>
      <c r="C112" s="65"/>
      <c r="D112" s="66">
        <v>1.5</v>
      </c>
      <c r="E112" s="68">
        <v>80.64585103987699</v>
      </c>
      <c r="F112" s="102" t="s">
        <v>4506</v>
      </c>
      <c r="G112" s="65"/>
      <c r="H112" s="69"/>
      <c r="I112" s="70"/>
      <c r="J112" s="70"/>
      <c r="K112" s="69" t="s">
        <v>3201</v>
      </c>
      <c r="L112" s="73"/>
      <c r="M112" s="74">
        <v>2757.909912109375</v>
      </c>
      <c r="N112" s="74">
        <v>3244.6318359375</v>
      </c>
      <c r="O112" s="75"/>
      <c r="P112" s="76"/>
      <c r="Q112" s="76"/>
      <c r="R112" s="88"/>
      <c r="S112" s="48">
        <v>1</v>
      </c>
      <c r="T112" s="48">
        <v>1</v>
      </c>
      <c r="U112" s="49">
        <v>0</v>
      </c>
      <c r="V112" s="49">
        <v>0.002155</v>
      </c>
      <c r="W112" s="49">
        <v>0.001931</v>
      </c>
      <c r="X112" s="49">
        <v>0.733037</v>
      </c>
      <c r="Y112" s="49">
        <v>0.5</v>
      </c>
      <c r="Z112" s="49">
        <v>0</v>
      </c>
      <c r="AA112" s="71">
        <v>112</v>
      </c>
      <c r="AB112" s="71"/>
      <c r="AC112" s="72"/>
      <c r="AD112" s="78" t="s">
        <v>3201</v>
      </c>
      <c r="AE112" s="78">
        <v>5726</v>
      </c>
      <c r="AF112" s="78">
        <v>6457</v>
      </c>
      <c r="AG112" s="78">
        <v>1735</v>
      </c>
      <c r="AH112" s="78">
        <v>4249</v>
      </c>
      <c r="AI112" s="78"/>
      <c r="AJ112" s="78" t="s">
        <v>3540</v>
      </c>
      <c r="AK112" s="78"/>
      <c r="AL112" s="83" t="s">
        <v>4045</v>
      </c>
      <c r="AM112" s="78"/>
      <c r="AN112" s="80">
        <v>42357.003958333335</v>
      </c>
      <c r="AO112" s="83" t="s">
        <v>4189</v>
      </c>
      <c r="AP112" s="78" t="b">
        <v>0</v>
      </c>
      <c r="AQ112" s="78" t="b">
        <v>0</v>
      </c>
      <c r="AR112" s="78" t="b">
        <v>0</v>
      </c>
      <c r="AS112" s="78"/>
      <c r="AT112" s="78">
        <v>76</v>
      </c>
      <c r="AU112" s="83" t="s">
        <v>4485</v>
      </c>
      <c r="AV112" s="78" t="b">
        <v>0</v>
      </c>
      <c r="AW112" s="78" t="s">
        <v>4591</v>
      </c>
      <c r="AX112" s="83" t="s">
        <v>4615</v>
      </c>
      <c r="AY112" s="78" t="s">
        <v>66</v>
      </c>
      <c r="AZ112" s="48" t="s">
        <v>1003</v>
      </c>
      <c r="BA112" s="48" t="s">
        <v>1003</v>
      </c>
      <c r="BB112" s="48" t="s">
        <v>1032</v>
      </c>
      <c r="BC112" s="48" t="s">
        <v>1032</v>
      </c>
      <c r="BD112" s="48" t="s">
        <v>1053</v>
      </c>
      <c r="BE112" s="48" t="s">
        <v>1053</v>
      </c>
      <c r="BF112" s="106" t="s">
        <v>5022</v>
      </c>
      <c r="BG112" s="106" t="s">
        <v>5022</v>
      </c>
      <c r="BH112" s="106" t="s">
        <v>5344</v>
      </c>
      <c r="BI112" s="106" t="s">
        <v>5344</v>
      </c>
      <c r="BJ112" s="86" t="str">
        <f>REPLACE(INDEX(GroupVertices[Group],MATCH(Vertices[[#This Row],[Vertex]],GroupVertices[Vertex],0)),1,1,"")</f>
        <v>7</v>
      </c>
      <c r="BK112" s="2"/>
      <c r="BL112" s="3"/>
      <c r="BM112" s="3"/>
      <c r="BN112" s="3"/>
      <c r="BO112" s="3"/>
    </row>
    <row r="113" spans="1:67" ht="15">
      <c r="A113" s="64" t="s">
        <v>236</v>
      </c>
      <c r="B113" s="65"/>
      <c r="C113" s="65"/>
      <c r="D113" s="66">
        <v>1.5</v>
      </c>
      <c r="E113" s="68">
        <v>80.64585103987699</v>
      </c>
      <c r="F113" s="102" t="s">
        <v>1188</v>
      </c>
      <c r="G113" s="65"/>
      <c r="H113" s="69"/>
      <c r="I113" s="70"/>
      <c r="J113" s="70"/>
      <c r="K113" s="69" t="s">
        <v>3203</v>
      </c>
      <c r="L113" s="73"/>
      <c r="M113" s="74">
        <v>3263.790771484375</v>
      </c>
      <c r="N113" s="74">
        <v>2624.554443359375</v>
      </c>
      <c r="O113" s="75"/>
      <c r="P113" s="76"/>
      <c r="Q113" s="76"/>
      <c r="R113" s="88"/>
      <c r="S113" s="48">
        <v>0</v>
      </c>
      <c r="T113" s="48">
        <v>2</v>
      </c>
      <c r="U113" s="49">
        <v>0</v>
      </c>
      <c r="V113" s="49">
        <v>0.002155</v>
      </c>
      <c r="W113" s="49">
        <v>0.001931</v>
      </c>
      <c r="X113" s="49">
        <v>0.733037</v>
      </c>
      <c r="Y113" s="49">
        <v>0.5</v>
      </c>
      <c r="Z113" s="49">
        <v>0</v>
      </c>
      <c r="AA113" s="71">
        <v>113</v>
      </c>
      <c r="AB113" s="71"/>
      <c r="AC113" s="72"/>
      <c r="AD113" s="78" t="s">
        <v>3203</v>
      </c>
      <c r="AE113" s="78">
        <v>6607</v>
      </c>
      <c r="AF113" s="78">
        <v>6035</v>
      </c>
      <c r="AG113" s="78">
        <v>203806</v>
      </c>
      <c r="AH113" s="78">
        <v>617564</v>
      </c>
      <c r="AI113" s="78"/>
      <c r="AJ113" s="78" t="s">
        <v>3542</v>
      </c>
      <c r="AK113" s="78" t="s">
        <v>3850</v>
      </c>
      <c r="AL113" s="83" t="s">
        <v>4047</v>
      </c>
      <c r="AM113" s="78"/>
      <c r="AN113" s="80">
        <v>41200.508472222224</v>
      </c>
      <c r="AO113" s="83" t="s">
        <v>4191</v>
      </c>
      <c r="AP113" s="78" t="b">
        <v>0</v>
      </c>
      <c r="AQ113" s="78" t="b">
        <v>0</v>
      </c>
      <c r="AR113" s="78" t="b">
        <v>1</v>
      </c>
      <c r="AS113" s="78"/>
      <c r="AT113" s="78">
        <v>311</v>
      </c>
      <c r="AU113" s="83" t="s">
        <v>4494</v>
      </c>
      <c r="AV113" s="78" t="b">
        <v>0</v>
      </c>
      <c r="AW113" s="78" t="s">
        <v>4591</v>
      </c>
      <c r="AX113" s="83" t="s">
        <v>4617</v>
      </c>
      <c r="AY113" s="78" t="s">
        <v>66</v>
      </c>
      <c r="AZ113" s="48"/>
      <c r="BA113" s="48"/>
      <c r="BB113" s="48"/>
      <c r="BC113" s="48"/>
      <c r="BD113" s="48" t="s">
        <v>1054</v>
      </c>
      <c r="BE113" s="48" t="s">
        <v>1054</v>
      </c>
      <c r="BF113" s="106" t="s">
        <v>5022</v>
      </c>
      <c r="BG113" s="106" t="s">
        <v>5022</v>
      </c>
      <c r="BH113" s="106" t="s">
        <v>5344</v>
      </c>
      <c r="BI113" s="106" t="s">
        <v>5344</v>
      </c>
      <c r="BJ113" s="86" t="str">
        <f>REPLACE(INDEX(GroupVertices[Group],MATCH(Vertices[[#This Row],[Vertex]],GroupVertices[Vertex],0)),1,1,"")</f>
        <v>7</v>
      </c>
      <c r="BK113" s="2"/>
      <c r="BL113" s="3"/>
      <c r="BM113" s="3"/>
      <c r="BN113" s="3"/>
      <c r="BO113" s="3"/>
    </row>
    <row r="114" spans="1:67" ht="15">
      <c r="A114" s="64" t="s">
        <v>524</v>
      </c>
      <c r="B114" s="65"/>
      <c r="C114" s="65"/>
      <c r="D114" s="66">
        <v>1.5</v>
      </c>
      <c r="E114" s="68">
        <v>79.83339406033622</v>
      </c>
      <c r="F114" s="102" t="s">
        <v>4509</v>
      </c>
      <c r="G114" s="65"/>
      <c r="H114" s="69"/>
      <c r="I114" s="70"/>
      <c r="J114" s="70"/>
      <c r="K114" s="69" t="s">
        <v>3205</v>
      </c>
      <c r="L114" s="73"/>
      <c r="M114" s="74">
        <v>842.1166381835938</v>
      </c>
      <c r="N114" s="74">
        <v>9209.1201171875</v>
      </c>
      <c r="O114" s="75"/>
      <c r="P114" s="76"/>
      <c r="Q114" s="76"/>
      <c r="R114" s="88"/>
      <c r="S114" s="48">
        <v>1</v>
      </c>
      <c r="T114" s="48">
        <v>0</v>
      </c>
      <c r="U114" s="49">
        <v>0</v>
      </c>
      <c r="V114" s="49">
        <v>0.002169</v>
      </c>
      <c r="W114" s="49">
        <v>0.001758</v>
      </c>
      <c r="X114" s="49">
        <v>0.528858</v>
      </c>
      <c r="Y114" s="49">
        <v>0</v>
      </c>
      <c r="Z114" s="49">
        <v>0</v>
      </c>
      <c r="AA114" s="71">
        <v>114</v>
      </c>
      <c r="AB114" s="71"/>
      <c r="AC114" s="72"/>
      <c r="AD114" s="78" t="s">
        <v>3205</v>
      </c>
      <c r="AE114" s="78">
        <v>1347</v>
      </c>
      <c r="AF114" s="78">
        <v>21114</v>
      </c>
      <c r="AG114" s="78">
        <v>39000</v>
      </c>
      <c r="AH114" s="78">
        <v>17440</v>
      </c>
      <c r="AI114" s="78"/>
      <c r="AJ114" s="78" t="s">
        <v>3544</v>
      </c>
      <c r="AK114" s="78" t="s">
        <v>3851</v>
      </c>
      <c r="AL114" s="83" t="s">
        <v>4049</v>
      </c>
      <c r="AM114" s="78"/>
      <c r="AN114" s="80">
        <v>39870.951215277775</v>
      </c>
      <c r="AO114" s="83" t="s">
        <v>4193</v>
      </c>
      <c r="AP114" s="78" t="b">
        <v>0</v>
      </c>
      <c r="AQ114" s="78" t="b">
        <v>0</v>
      </c>
      <c r="AR114" s="78" t="b">
        <v>1</v>
      </c>
      <c r="AS114" s="78"/>
      <c r="AT114" s="78">
        <v>371</v>
      </c>
      <c r="AU114" s="83" t="s">
        <v>4484</v>
      </c>
      <c r="AV114" s="78" t="b">
        <v>0</v>
      </c>
      <c r="AW114" s="78" t="s">
        <v>4591</v>
      </c>
      <c r="AX114" s="83" t="s">
        <v>4619</v>
      </c>
      <c r="AY114" s="78" t="s">
        <v>65</v>
      </c>
      <c r="AZ114" s="48"/>
      <c r="BA114" s="48"/>
      <c r="BB114" s="48"/>
      <c r="BC114" s="48"/>
      <c r="BD114" s="48"/>
      <c r="BE114" s="48"/>
      <c r="BF114" s="48"/>
      <c r="BG114" s="48"/>
      <c r="BH114" s="48"/>
      <c r="BI114" s="48"/>
      <c r="BJ114" s="78" t="str">
        <f>REPLACE(INDEX(GroupVertices[Group],MATCH(Vertices[[#This Row],[Vertex]],GroupVertices[Vertex],0)),1,1,"")</f>
        <v>1</v>
      </c>
      <c r="BK114" s="2"/>
      <c r="BL114" s="3"/>
      <c r="BM114" s="3"/>
      <c r="BN114" s="3"/>
      <c r="BO114" s="3"/>
    </row>
    <row r="115" spans="1:67" ht="15">
      <c r="A115" s="64" t="s">
        <v>531</v>
      </c>
      <c r="B115" s="65"/>
      <c r="C115" s="65"/>
      <c r="D115" s="66">
        <v>1.5</v>
      </c>
      <c r="E115" s="68">
        <v>79.83339406033622</v>
      </c>
      <c r="F115" s="102" t="s">
        <v>4522</v>
      </c>
      <c r="G115" s="65"/>
      <c r="H115" s="69"/>
      <c r="I115" s="70"/>
      <c r="J115" s="70"/>
      <c r="K115" s="69" t="s">
        <v>3246</v>
      </c>
      <c r="L115" s="73"/>
      <c r="M115" s="74">
        <v>560.2699584960938</v>
      </c>
      <c r="N115" s="74">
        <v>4908.484375</v>
      </c>
      <c r="O115" s="75"/>
      <c r="P115" s="76"/>
      <c r="Q115" s="76"/>
      <c r="R115" s="88"/>
      <c r="S115" s="48">
        <v>1</v>
      </c>
      <c r="T115" s="48">
        <v>0</v>
      </c>
      <c r="U115" s="49">
        <v>0</v>
      </c>
      <c r="V115" s="49">
        <v>0.002169</v>
      </c>
      <c r="W115" s="49">
        <v>0.001758</v>
      </c>
      <c r="X115" s="49">
        <v>0.528858</v>
      </c>
      <c r="Y115" s="49">
        <v>0</v>
      </c>
      <c r="Z115" s="49">
        <v>0</v>
      </c>
      <c r="AA115" s="71">
        <v>115</v>
      </c>
      <c r="AB115" s="71"/>
      <c r="AC115" s="72"/>
      <c r="AD115" s="78" t="s">
        <v>3246</v>
      </c>
      <c r="AE115" s="78">
        <v>78961</v>
      </c>
      <c r="AF115" s="78">
        <v>113783</v>
      </c>
      <c r="AG115" s="78">
        <v>94299</v>
      </c>
      <c r="AH115" s="78">
        <v>188916</v>
      </c>
      <c r="AI115" s="78"/>
      <c r="AJ115" s="78" t="s">
        <v>3584</v>
      </c>
      <c r="AK115" s="78" t="s">
        <v>3879</v>
      </c>
      <c r="AL115" s="83" t="s">
        <v>4069</v>
      </c>
      <c r="AM115" s="78"/>
      <c r="AN115" s="80">
        <v>42918.09737268519</v>
      </c>
      <c r="AO115" s="83" t="s">
        <v>4234</v>
      </c>
      <c r="AP115" s="78" t="b">
        <v>1</v>
      </c>
      <c r="AQ115" s="78" t="b">
        <v>0</v>
      </c>
      <c r="AR115" s="78" t="b">
        <v>1</v>
      </c>
      <c r="AS115" s="78"/>
      <c r="AT115" s="78">
        <v>215</v>
      </c>
      <c r="AU115" s="78"/>
      <c r="AV115" s="78" t="b">
        <v>0</v>
      </c>
      <c r="AW115" s="78" t="s">
        <v>4591</v>
      </c>
      <c r="AX115" s="83" t="s">
        <v>4661</v>
      </c>
      <c r="AY115" s="78" t="s">
        <v>65</v>
      </c>
      <c r="AZ115" s="48"/>
      <c r="BA115" s="48"/>
      <c r="BB115" s="48"/>
      <c r="BC115" s="48"/>
      <c r="BD115" s="48"/>
      <c r="BE115" s="48"/>
      <c r="BF115" s="48"/>
      <c r="BG115" s="48"/>
      <c r="BH115" s="48"/>
      <c r="BI115" s="48"/>
      <c r="BJ115" s="78" t="str">
        <f>REPLACE(INDEX(GroupVertices[Group],MATCH(Vertices[[#This Row],[Vertex]],GroupVertices[Vertex],0)),1,1,"")</f>
        <v>1</v>
      </c>
      <c r="BK115" s="2"/>
      <c r="BL115" s="3"/>
      <c r="BM115" s="3"/>
      <c r="BN115" s="3"/>
      <c r="BO115" s="3"/>
    </row>
    <row r="116" spans="1:67" ht="15">
      <c r="A116" s="64" t="s">
        <v>544</v>
      </c>
      <c r="B116" s="65"/>
      <c r="C116" s="65"/>
      <c r="D116" s="66">
        <v>1.5</v>
      </c>
      <c r="E116" s="68">
        <v>79.83339406033622</v>
      </c>
      <c r="F116" s="102" t="s">
        <v>4552</v>
      </c>
      <c r="G116" s="65"/>
      <c r="H116" s="69"/>
      <c r="I116" s="70"/>
      <c r="J116" s="70"/>
      <c r="K116" s="69" t="s">
        <v>3375</v>
      </c>
      <c r="L116" s="73"/>
      <c r="M116" s="74">
        <v>221.8125</v>
      </c>
      <c r="N116" s="74">
        <v>6435.83349609375</v>
      </c>
      <c r="O116" s="75"/>
      <c r="P116" s="76"/>
      <c r="Q116" s="76"/>
      <c r="R116" s="88"/>
      <c r="S116" s="48">
        <v>1</v>
      </c>
      <c r="T116" s="48">
        <v>0</v>
      </c>
      <c r="U116" s="49">
        <v>0</v>
      </c>
      <c r="V116" s="49">
        <v>0.002169</v>
      </c>
      <c r="W116" s="49">
        <v>0.001758</v>
      </c>
      <c r="X116" s="49">
        <v>0.528858</v>
      </c>
      <c r="Y116" s="49">
        <v>0</v>
      </c>
      <c r="Z116" s="49">
        <v>0</v>
      </c>
      <c r="AA116" s="71">
        <v>116</v>
      </c>
      <c r="AB116" s="71"/>
      <c r="AC116" s="72"/>
      <c r="AD116" s="78" t="s">
        <v>3375</v>
      </c>
      <c r="AE116" s="78">
        <v>1923</v>
      </c>
      <c r="AF116" s="78">
        <v>296510</v>
      </c>
      <c r="AG116" s="78">
        <v>83451</v>
      </c>
      <c r="AH116" s="78">
        <v>176</v>
      </c>
      <c r="AI116" s="78"/>
      <c r="AJ116" s="78" t="s">
        <v>3703</v>
      </c>
      <c r="AK116" s="78" t="s">
        <v>3955</v>
      </c>
      <c r="AL116" s="83" t="s">
        <v>4116</v>
      </c>
      <c r="AM116" s="78"/>
      <c r="AN116" s="80">
        <v>39881.33646990741</v>
      </c>
      <c r="AO116" s="83" t="s">
        <v>4352</v>
      </c>
      <c r="AP116" s="78" t="b">
        <v>0</v>
      </c>
      <c r="AQ116" s="78" t="b">
        <v>0</v>
      </c>
      <c r="AR116" s="78" t="b">
        <v>0</v>
      </c>
      <c r="AS116" s="78"/>
      <c r="AT116" s="78">
        <v>1653</v>
      </c>
      <c r="AU116" s="83" t="s">
        <v>4485</v>
      </c>
      <c r="AV116" s="78" t="b">
        <v>1</v>
      </c>
      <c r="AW116" s="78" t="s">
        <v>4591</v>
      </c>
      <c r="AX116" s="83" t="s">
        <v>4790</v>
      </c>
      <c r="AY116" s="78" t="s">
        <v>65</v>
      </c>
      <c r="AZ116" s="48"/>
      <c r="BA116" s="48"/>
      <c r="BB116" s="48"/>
      <c r="BC116" s="48"/>
      <c r="BD116" s="48"/>
      <c r="BE116" s="48"/>
      <c r="BF116" s="48"/>
      <c r="BG116" s="48"/>
      <c r="BH116" s="48"/>
      <c r="BI116" s="48"/>
      <c r="BJ116" s="78" t="str">
        <f>REPLACE(INDEX(GroupVertices[Group],MATCH(Vertices[[#This Row],[Vertex]],GroupVertices[Vertex],0)),1,1,"")</f>
        <v>1</v>
      </c>
      <c r="BK116" s="2"/>
      <c r="BL116" s="3"/>
      <c r="BM116" s="3"/>
      <c r="BN116" s="3"/>
      <c r="BO116" s="3"/>
    </row>
    <row r="117" spans="1:67" ht="15">
      <c r="A117" s="64" t="s">
        <v>362</v>
      </c>
      <c r="B117" s="65"/>
      <c r="C117" s="65"/>
      <c r="D117" s="66">
        <v>1.5</v>
      </c>
      <c r="E117" s="68">
        <v>73.46130574540446</v>
      </c>
      <c r="F117" s="102" t="s">
        <v>1295</v>
      </c>
      <c r="G117" s="65"/>
      <c r="H117" s="69"/>
      <c r="I117" s="70"/>
      <c r="J117" s="70"/>
      <c r="K117" s="69" t="s">
        <v>3357</v>
      </c>
      <c r="L117" s="73"/>
      <c r="M117" s="74">
        <v>1922.49169921875</v>
      </c>
      <c r="N117" s="74">
        <v>5861.48388671875</v>
      </c>
      <c r="O117" s="75"/>
      <c r="P117" s="76"/>
      <c r="Q117" s="76"/>
      <c r="R117" s="88"/>
      <c r="S117" s="48">
        <v>1</v>
      </c>
      <c r="T117" s="48">
        <v>2</v>
      </c>
      <c r="U117" s="49">
        <v>0</v>
      </c>
      <c r="V117" s="49">
        <v>0.001996</v>
      </c>
      <c r="W117" s="49">
        <v>0.000842</v>
      </c>
      <c r="X117" s="49">
        <v>0.849697</v>
      </c>
      <c r="Y117" s="49">
        <v>0</v>
      </c>
      <c r="Z117" s="49">
        <v>0</v>
      </c>
      <c r="AA117" s="71">
        <v>117</v>
      </c>
      <c r="AB117" s="71"/>
      <c r="AC117" s="72"/>
      <c r="AD117" s="78" t="s">
        <v>3357</v>
      </c>
      <c r="AE117" s="78">
        <v>359</v>
      </c>
      <c r="AF117" s="78">
        <v>326</v>
      </c>
      <c r="AG117" s="78">
        <v>10461</v>
      </c>
      <c r="AH117" s="78">
        <v>53881</v>
      </c>
      <c r="AI117" s="78"/>
      <c r="AJ117" s="78" t="s">
        <v>3685</v>
      </c>
      <c r="AK117" s="78"/>
      <c r="AL117" s="78"/>
      <c r="AM117" s="78"/>
      <c r="AN117" s="80">
        <v>41838.20613425926</v>
      </c>
      <c r="AO117" s="83" t="s">
        <v>4337</v>
      </c>
      <c r="AP117" s="78" t="b">
        <v>1</v>
      </c>
      <c r="AQ117" s="78" t="b">
        <v>0</v>
      </c>
      <c r="AR117" s="78" t="b">
        <v>1</v>
      </c>
      <c r="AS117" s="78"/>
      <c r="AT117" s="78">
        <v>3</v>
      </c>
      <c r="AU117" s="83" t="s">
        <v>4485</v>
      </c>
      <c r="AV117" s="78" t="b">
        <v>0</v>
      </c>
      <c r="AW117" s="78" t="s">
        <v>4591</v>
      </c>
      <c r="AX117" s="83" t="s">
        <v>4772</v>
      </c>
      <c r="AY117" s="78" t="s">
        <v>66</v>
      </c>
      <c r="AZ117" s="48"/>
      <c r="BA117" s="48"/>
      <c r="BB117" s="48"/>
      <c r="BC117" s="48"/>
      <c r="BD117" s="48" t="s">
        <v>1048</v>
      </c>
      <c r="BE117" s="48" t="s">
        <v>1048</v>
      </c>
      <c r="BF117" s="106" t="s">
        <v>5141</v>
      </c>
      <c r="BG117" s="106" t="s">
        <v>5294</v>
      </c>
      <c r="BH117" s="106" t="s">
        <v>5406</v>
      </c>
      <c r="BI117" s="106" t="s">
        <v>5406</v>
      </c>
      <c r="BJ117" s="86" t="str">
        <f>REPLACE(INDEX(GroupVertices[Group],MATCH(Vertices[[#This Row],[Vertex]],GroupVertices[Vertex],0)),1,1,"")</f>
        <v>4</v>
      </c>
      <c r="BK117" s="2"/>
      <c r="BL117" s="3"/>
      <c r="BM117" s="3"/>
      <c r="BN117" s="3"/>
      <c r="BO117" s="3"/>
    </row>
    <row r="118" spans="1:67" ht="15">
      <c r="A118" s="64" t="s">
        <v>431</v>
      </c>
      <c r="B118" s="65"/>
      <c r="C118" s="65"/>
      <c r="D118" s="66">
        <v>1.5</v>
      </c>
      <c r="E118" s="68">
        <v>73.46130574540446</v>
      </c>
      <c r="F118" s="102" t="s">
        <v>1352</v>
      </c>
      <c r="G118" s="65"/>
      <c r="H118" s="69"/>
      <c r="I118" s="70"/>
      <c r="J118" s="70"/>
      <c r="K118" s="69" t="s">
        <v>3434</v>
      </c>
      <c r="L118" s="73"/>
      <c r="M118" s="74">
        <v>2606.79150390625</v>
      </c>
      <c r="N118" s="74">
        <v>5647.9833984375</v>
      </c>
      <c r="O118" s="75"/>
      <c r="P118" s="76"/>
      <c r="Q118" s="76"/>
      <c r="R118" s="88"/>
      <c r="S118" s="48">
        <v>1</v>
      </c>
      <c r="T118" s="48">
        <v>2</v>
      </c>
      <c r="U118" s="49">
        <v>0</v>
      </c>
      <c r="V118" s="49">
        <v>0.001996</v>
      </c>
      <c r="W118" s="49">
        <v>0.000842</v>
      </c>
      <c r="X118" s="49">
        <v>0.849697</v>
      </c>
      <c r="Y118" s="49">
        <v>0</v>
      </c>
      <c r="Z118" s="49">
        <v>0</v>
      </c>
      <c r="AA118" s="71">
        <v>118</v>
      </c>
      <c r="AB118" s="71"/>
      <c r="AC118" s="72"/>
      <c r="AD118" s="78" t="s">
        <v>3434</v>
      </c>
      <c r="AE118" s="78">
        <v>1164</v>
      </c>
      <c r="AF118" s="78">
        <v>334</v>
      </c>
      <c r="AG118" s="78">
        <v>24888</v>
      </c>
      <c r="AH118" s="78">
        <v>9169</v>
      </c>
      <c r="AI118" s="78"/>
      <c r="AJ118" s="78" t="s">
        <v>3757</v>
      </c>
      <c r="AK118" s="78" t="s">
        <v>3991</v>
      </c>
      <c r="AL118" s="78"/>
      <c r="AM118" s="78"/>
      <c r="AN118" s="80">
        <v>40784.88340277778</v>
      </c>
      <c r="AO118" s="83" t="s">
        <v>4405</v>
      </c>
      <c r="AP118" s="78" t="b">
        <v>0</v>
      </c>
      <c r="AQ118" s="78" t="b">
        <v>0</v>
      </c>
      <c r="AR118" s="78" t="b">
        <v>1</v>
      </c>
      <c r="AS118" s="78"/>
      <c r="AT118" s="78">
        <v>3</v>
      </c>
      <c r="AU118" s="83" t="s">
        <v>4486</v>
      </c>
      <c r="AV118" s="78" t="b">
        <v>0</v>
      </c>
      <c r="AW118" s="78" t="s">
        <v>4591</v>
      </c>
      <c r="AX118" s="83" t="s">
        <v>4849</v>
      </c>
      <c r="AY118" s="78" t="s">
        <v>66</v>
      </c>
      <c r="AZ118" s="48"/>
      <c r="BA118" s="48"/>
      <c r="BB118" s="48"/>
      <c r="BC118" s="48"/>
      <c r="BD118" s="48" t="s">
        <v>1048</v>
      </c>
      <c r="BE118" s="48" t="s">
        <v>1048</v>
      </c>
      <c r="BF118" s="106" t="s">
        <v>5197</v>
      </c>
      <c r="BG118" s="106" t="s">
        <v>5307</v>
      </c>
      <c r="BH118" s="106" t="s">
        <v>5406</v>
      </c>
      <c r="BI118" s="106" t="s">
        <v>5406</v>
      </c>
      <c r="BJ118" s="86" t="str">
        <f>REPLACE(INDEX(GroupVertices[Group],MATCH(Vertices[[#This Row],[Vertex]],GroupVertices[Vertex],0)),1,1,"")</f>
        <v>4</v>
      </c>
      <c r="BK118" s="2"/>
      <c r="BL118" s="3"/>
      <c r="BM118" s="3"/>
      <c r="BN118" s="3"/>
      <c r="BO118" s="3"/>
    </row>
    <row r="119" spans="1:67" ht="15">
      <c r="A119" s="64" t="s">
        <v>285</v>
      </c>
      <c r="B119" s="65"/>
      <c r="C119" s="65"/>
      <c r="D119" s="66">
        <v>1.5</v>
      </c>
      <c r="E119" s="68">
        <v>73.3890434508565</v>
      </c>
      <c r="F119" s="102" t="s">
        <v>1229</v>
      </c>
      <c r="G119" s="65"/>
      <c r="H119" s="69"/>
      <c r="I119" s="70"/>
      <c r="J119" s="70"/>
      <c r="K119" s="69" t="s">
        <v>3267</v>
      </c>
      <c r="L119" s="73"/>
      <c r="M119" s="74">
        <v>2779.40478515625</v>
      </c>
      <c r="N119" s="74">
        <v>5667.4443359375</v>
      </c>
      <c r="O119" s="75"/>
      <c r="P119" s="76"/>
      <c r="Q119" s="76"/>
      <c r="R119" s="88"/>
      <c r="S119" s="48">
        <v>1</v>
      </c>
      <c r="T119" s="48">
        <v>2</v>
      </c>
      <c r="U119" s="49">
        <v>0</v>
      </c>
      <c r="V119" s="49">
        <v>0.002132</v>
      </c>
      <c r="W119" s="49">
        <v>0.000835</v>
      </c>
      <c r="X119" s="49">
        <v>0.749921</v>
      </c>
      <c r="Y119" s="49">
        <v>0</v>
      </c>
      <c r="Z119" s="49">
        <v>0</v>
      </c>
      <c r="AA119" s="71">
        <v>119</v>
      </c>
      <c r="AB119" s="71"/>
      <c r="AC119" s="72"/>
      <c r="AD119" s="78" t="s">
        <v>3267</v>
      </c>
      <c r="AE119" s="78">
        <v>1911</v>
      </c>
      <c r="AF119" s="78">
        <v>2099</v>
      </c>
      <c r="AG119" s="78">
        <v>13179</v>
      </c>
      <c r="AH119" s="78">
        <v>34105</v>
      </c>
      <c r="AI119" s="78"/>
      <c r="AJ119" s="78" t="s">
        <v>3603</v>
      </c>
      <c r="AK119" s="78">
        <v>910</v>
      </c>
      <c r="AL119" s="78"/>
      <c r="AM119" s="78"/>
      <c r="AN119" s="80">
        <v>43304.127222222225</v>
      </c>
      <c r="AO119" s="83" t="s">
        <v>4252</v>
      </c>
      <c r="AP119" s="78" t="b">
        <v>1</v>
      </c>
      <c r="AQ119" s="78" t="b">
        <v>0</v>
      </c>
      <c r="AR119" s="78" t="b">
        <v>1</v>
      </c>
      <c r="AS119" s="78"/>
      <c r="AT119" s="78">
        <v>1</v>
      </c>
      <c r="AU119" s="78"/>
      <c r="AV119" s="78" t="b">
        <v>0</v>
      </c>
      <c r="AW119" s="78" t="s">
        <v>4591</v>
      </c>
      <c r="AX119" s="83" t="s">
        <v>4682</v>
      </c>
      <c r="AY119" s="78" t="s">
        <v>66</v>
      </c>
      <c r="AZ119" s="48"/>
      <c r="BA119" s="48"/>
      <c r="BB119" s="48"/>
      <c r="BC119" s="48"/>
      <c r="BD119" s="48" t="s">
        <v>1048</v>
      </c>
      <c r="BE119" s="48" t="s">
        <v>1048</v>
      </c>
      <c r="BF119" s="106" t="s">
        <v>5072</v>
      </c>
      <c r="BG119" s="106" t="s">
        <v>5280</v>
      </c>
      <c r="BH119" s="106" t="s">
        <v>5394</v>
      </c>
      <c r="BI119" s="106" t="s">
        <v>5394</v>
      </c>
      <c r="BJ119" s="86" t="str">
        <f>REPLACE(INDEX(GroupVertices[Group],MATCH(Vertices[[#This Row],[Vertex]],GroupVertices[Vertex],0)),1,1,"")</f>
        <v>8</v>
      </c>
      <c r="BK119" s="2"/>
      <c r="BL119" s="3"/>
      <c r="BM119" s="3"/>
      <c r="BN119" s="3"/>
      <c r="BO119" s="3"/>
    </row>
    <row r="120" spans="1:67" ht="15">
      <c r="A120" s="64" t="s">
        <v>360</v>
      </c>
      <c r="B120" s="65"/>
      <c r="C120" s="65"/>
      <c r="D120" s="66">
        <v>1.5</v>
      </c>
      <c r="E120" s="68">
        <v>73.3890434508565</v>
      </c>
      <c r="F120" s="102" t="s">
        <v>1293</v>
      </c>
      <c r="G120" s="65"/>
      <c r="H120" s="69"/>
      <c r="I120" s="70"/>
      <c r="J120" s="70"/>
      <c r="K120" s="69" t="s">
        <v>3355</v>
      </c>
      <c r="L120" s="73"/>
      <c r="M120" s="74">
        <v>3412.75537109375</v>
      </c>
      <c r="N120" s="74">
        <v>6280.93359375</v>
      </c>
      <c r="O120" s="75"/>
      <c r="P120" s="76"/>
      <c r="Q120" s="76"/>
      <c r="R120" s="88"/>
      <c r="S120" s="48">
        <v>1</v>
      </c>
      <c r="T120" s="48">
        <v>2</v>
      </c>
      <c r="U120" s="49">
        <v>0</v>
      </c>
      <c r="V120" s="49">
        <v>0.002132</v>
      </c>
      <c r="W120" s="49">
        <v>0.000835</v>
      </c>
      <c r="X120" s="49">
        <v>0.749921</v>
      </c>
      <c r="Y120" s="49">
        <v>0</v>
      </c>
      <c r="Z120" s="49">
        <v>0</v>
      </c>
      <c r="AA120" s="71">
        <v>120</v>
      </c>
      <c r="AB120" s="71"/>
      <c r="AC120" s="72"/>
      <c r="AD120" s="78" t="s">
        <v>3355</v>
      </c>
      <c r="AE120" s="78">
        <v>18</v>
      </c>
      <c r="AF120" s="78">
        <v>3</v>
      </c>
      <c r="AG120" s="78">
        <v>291</v>
      </c>
      <c r="AH120" s="78">
        <v>336</v>
      </c>
      <c r="AI120" s="78"/>
      <c r="AJ120" s="78" t="s">
        <v>3684</v>
      </c>
      <c r="AK120" s="78"/>
      <c r="AL120" s="83" t="s">
        <v>4108</v>
      </c>
      <c r="AM120" s="78"/>
      <c r="AN120" s="80">
        <v>43563.266435185185</v>
      </c>
      <c r="AO120" s="83" t="s">
        <v>4335</v>
      </c>
      <c r="AP120" s="78" t="b">
        <v>0</v>
      </c>
      <c r="AQ120" s="78" t="b">
        <v>0</v>
      </c>
      <c r="AR120" s="78" t="b">
        <v>0</v>
      </c>
      <c r="AS120" s="78"/>
      <c r="AT120" s="78">
        <v>0</v>
      </c>
      <c r="AU120" s="83" t="s">
        <v>4485</v>
      </c>
      <c r="AV120" s="78" t="b">
        <v>0</v>
      </c>
      <c r="AW120" s="78" t="s">
        <v>4591</v>
      </c>
      <c r="AX120" s="83" t="s">
        <v>4770</v>
      </c>
      <c r="AY120" s="78" t="s">
        <v>66</v>
      </c>
      <c r="AZ120" s="48"/>
      <c r="BA120" s="48"/>
      <c r="BB120" s="48"/>
      <c r="BC120" s="48"/>
      <c r="BD120" s="48" t="s">
        <v>1048</v>
      </c>
      <c r="BE120" s="48" t="s">
        <v>1048</v>
      </c>
      <c r="BF120" s="106" t="s">
        <v>5139</v>
      </c>
      <c r="BG120" s="106" t="s">
        <v>5293</v>
      </c>
      <c r="BH120" s="106" t="s">
        <v>5460</v>
      </c>
      <c r="BI120" s="106" t="s">
        <v>5590</v>
      </c>
      <c r="BJ120" s="86" t="str">
        <f>REPLACE(INDEX(GroupVertices[Group],MATCH(Vertices[[#This Row],[Vertex]],GroupVertices[Vertex],0)),1,1,"")</f>
        <v>8</v>
      </c>
      <c r="BK120" s="2"/>
      <c r="BL120" s="3"/>
      <c r="BM120" s="3"/>
      <c r="BN120" s="3"/>
      <c r="BO120" s="3"/>
    </row>
    <row r="121" spans="1:67" ht="15">
      <c r="A121" s="64" t="s">
        <v>296</v>
      </c>
      <c r="B121" s="65"/>
      <c r="C121" s="65"/>
      <c r="D121" s="66">
        <v>1.5</v>
      </c>
      <c r="E121" s="68">
        <v>71.93643395557119</v>
      </c>
      <c r="F121" s="102" t="s">
        <v>1237</v>
      </c>
      <c r="G121" s="65"/>
      <c r="H121" s="69"/>
      <c r="I121" s="70"/>
      <c r="J121" s="70"/>
      <c r="K121" s="69" t="s">
        <v>3284</v>
      </c>
      <c r="L121" s="73"/>
      <c r="M121" s="74">
        <v>1662.3018798828125</v>
      </c>
      <c r="N121" s="74">
        <v>5345.70166015625</v>
      </c>
      <c r="O121" s="75"/>
      <c r="P121" s="76"/>
      <c r="Q121" s="76"/>
      <c r="R121" s="88"/>
      <c r="S121" s="48">
        <v>0</v>
      </c>
      <c r="T121" s="48">
        <v>1</v>
      </c>
      <c r="U121" s="49">
        <v>0</v>
      </c>
      <c r="V121" s="49">
        <v>0.001996</v>
      </c>
      <c r="W121" s="49">
        <v>0.000706</v>
      </c>
      <c r="X121" s="49">
        <v>0.488576</v>
      </c>
      <c r="Y121" s="49">
        <v>0</v>
      </c>
      <c r="Z121" s="49">
        <v>0</v>
      </c>
      <c r="AA121" s="71">
        <v>121</v>
      </c>
      <c r="AB121" s="71"/>
      <c r="AC121" s="72"/>
      <c r="AD121" s="78" t="s">
        <v>3284</v>
      </c>
      <c r="AE121" s="78">
        <v>955</v>
      </c>
      <c r="AF121" s="78">
        <v>1253</v>
      </c>
      <c r="AG121" s="78">
        <v>47449</v>
      </c>
      <c r="AH121" s="78">
        <v>26576</v>
      </c>
      <c r="AI121" s="78"/>
      <c r="AJ121" s="78" t="s">
        <v>3618</v>
      </c>
      <c r="AK121" s="78" t="s">
        <v>3904</v>
      </c>
      <c r="AL121" s="83" t="s">
        <v>4083</v>
      </c>
      <c r="AM121" s="78"/>
      <c r="AN121" s="80">
        <v>39899.535474537035</v>
      </c>
      <c r="AO121" s="83" t="s">
        <v>4268</v>
      </c>
      <c r="AP121" s="78" t="b">
        <v>0</v>
      </c>
      <c r="AQ121" s="78" t="b">
        <v>0</v>
      </c>
      <c r="AR121" s="78" t="b">
        <v>0</v>
      </c>
      <c r="AS121" s="78"/>
      <c r="AT121" s="78">
        <v>34</v>
      </c>
      <c r="AU121" s="83" t="s">
        <v>4488</v>
      </c>
      <c r="AV121" s="78" t="b">
        <v>0</v>
      </c>
      <c r="AW121" s="78" t="s">
        <v>4591</v>
      </c>
      <c r="AX121" s="83" t="s">
        <v>4699</v>
      </c>
      <c r="AY121" s="78" t="s">
        <v>66</v>
      </c>
      <c r="AZ121" s="48"/>
      <c r="BA121" s="48"/>
      <c r="BB121" s="48"/>
      <c r="BC121" s="48"/>
      <c r="BD121" s="48" t="s">
        <v>1048</v>
      </c>
      <c r="BE121" s="48" t="s">
        <v>1048</v>
      </c>
      <c r="BF121" s="106" t="s">
        <v>5085</v>
      </c>
      <c r="BG121" s="106" t="s">
        <v>5085</v>
      </c>
      <c r="BH121" s="106" t="s">
        <v>5406</v>
      </c>
      <c r="BI121" s="106" t="s">
        <v>5406</v>
      </c>
      <c r="BJ121" s="86" t="str">
        <f>REPLACE(INDEX(GroupVertices[Group],MATCH(Vertices[[#This Row],[Vertex]],GroupVertices[Vertex],0)),1,1,"")</f>
        <v>4</v>
      </c>
      <c r="BK121" s="2"/>
      <c r="BL121" s="3"/>
      <c r="BM121" s="3"/>
      <c r="BN121" s="3"/>
      <c r="BO121" s="3"/>
    </row>
    <row r="122" spans="1:67" ht="15">
      <c r="A122" s="64" t="s">
        <v>374</v>
      </c>
      <c r="B122" s="65"/>
      <c r="C122" s="65"/>
      <c r="D122" s="66">
        <v>1.5</v>
      </c>
      <c r="E122" s="68">
        <v>71.93643395557119</v>
      </c>
      <c r="F122" s="102" t="s">
        <v>1305</v>
      </c>
      <c r="G122" s="65"/>
      <c r="H122" s="69"/>
      <c r="I122" s="70"/>
      <c r="J122" s="70"/>
      <c r="K122" s="69" t="s">
        <v>3369</v>
      </c>
      <c r="L122" s="73"/>
      <c r="M122" s="74">
        <v>2228.71923828125</v>
      </c>
      <c r="N122" s="74">
        <v>3263.724853515625</v>
      </c>
      <c r="O122" s="75"/>
      <c r="P122" s="76"/>
      <c r="Q122" s="76"/>
      <c r="R122" s="88"/>
      <c r="S122" s="48">
        <v>0</v>
      </c>
      <c r="T122" s="48">
        <v>1</v>
      </c>
      <c r="U122" s="49">
        <v>0</v>
      </c>
      <c r="V122" s="49">
        <v>0.001996</v>
      </c>
      <c r="W122" s="49">
        <v>0.000706</v>
      </c>
      <c r="X122" s="49">
        <v>0.488576</v>
      </c>
      <c r="Y122" s="49">
        <v>0</v>
      </c>
      <c r="Z122" s="49">
        <v>0</v>
      </c>
      <c r="AA122" s="71">
        <v>122</v>
      </c>
      <c r="AB122" s="71"/>
      <c r="AC122" s="72"/>
      <c r="AD122" s="78" t="s">
        <v>3369</v>
      </c>
      <c r="AE122" s="78">
        <v>158</v>
      </c>
      <c r="AF122" s="78">
        <v>133</v>
      </c>
      <c r="AG122" s="78">
        <v>10167</v>
      </c>
      <c r="AH122" s="78">
        <v>18282</v>
      </c>
      <c r="AI122" s="78"/>
      <c r="AJ122" s="78" t="s">
        <v>3697</v>
      </c>
      <c r="AK122" s="78" t="s">
        <v>3951</v>
      </c>
      <c r="AL122" s="78"/>
      <c r="AM122" s="78"/>
      <c r="AN122" s="80">
        <v>41309.20196759259</v>
      </c>
      <c r="AO122" s="83" t="s">
        <v>4347</v>
      </c>
      <c r="AP122" s="78" t="b">
        <v>0</v>
      </c>
      <c r="AQ122" s="78" t="b">
        <v>0</v>
      </c>
      <c r="AR122" s="78" t="b">
        <v>1</v>
      </c>
      <c r="AS122" s="78"/>
      <c r="AT122" s="78">
        <v>1</v>
      </c>
      <c r="AU122" s="83" t="s">
        <v>4485</v>
      </c>
      <c r="AV122" s="78" t="b">
        <v>0</v>
      </c>
      <c r="AW122" s="78" t="s">
        <v>4591</v>
      </c>
      <c r="AX122" s="83" t="s">
        <v>4784</v>
      </c>
      <c r="AY122" s="78" t="s">
        <v>66</v>
      </c>
      <c r="AZ122" s="48"/>
      <c r="BA122" s="48"/>
      <c r="BB122" s="48"/>
      <c r="BC122" s="48"/>
      <c r="BD122" s="48" t="s">
        <v>1048</v>
      </c>
      <c r="BE122" s="48" t="s">
        <v>1048</v>
      </c>
      <c r="BF122" s="106" t="s">
        <v>5085</v>
      </c>
      <c r="BG122" s="106" t="s">
        <v>5085</v>
      </c>
      <c r="BH122" s="106" t="s">
        <v>5406</v>
      </c>
      <c r="BI122" s="106" t="s">
        <v>5406</v>
      </c>
      <c r="BJ122" s="86" t="str">
        <f>REPLACE(INDEX(GroupVertices[Group],MATCH(Vertices[[#This Row],[Vertex]],GroupVertices[Vertex],0)),1,1,"")</f>
        <v>4</v>
      </c>
      <c r="BK122" s="2"/>
      <c r="BL122" s="3"/>
      <c r="BM122" s="3"/>
      <c r="BN122" s="3"/>
      <c r="BO122" s="3"/>
    </row>
    <row r="123" spans="1:67" ht="15">
      <c r="A123" s="64" t="s">
        <v>381</v>
      </c>
      <c r="B123" s="65"/>
      <c r="C123" s="65"/>
      <c r="D123" s="66">
        <v>1.5</v>
      </c>
      <c r="E123" s="68">
        <v>71.93643395557119</v>
      </c>
      <c r="F123" s="102" t="s">
        <v>1312</v>
      </c>
      <c r="G123" s="65"/>
      <c r="H123" s="69"/>
      <c r="I123" s="70"/>
      <c r="J123" s="70"/>
      <c r="K123" s="69" t="s">
        <v>3377</v>
      </c>
      <c r="L123" s="73"/>
      <c r="M123" s="74">
        <v>2131.314208984375</v>
      </c>
      <c r="N123" s="74">
        <v>2896.9140625</v>
      </c>
      <c r="O123" s="75"/>
      <c r="P123" s="76"/>
      <c r="Q123" s="76"/>
      <c r="R123" s="88"/>
      <c r="S123" s="48">
        <v>0</v>
      </c>
      <c r="T123" s="48">
        <v>1</v>
      </c>
      <c r="U123" s="49">
        <v>0</v>
      </c>
      <c r="V123" s="49">
        <v>0.001996</v>
      </c>
      <c r="W123" s="49">
        <v>0.000706</v>
      </c>
      <c r="X123" s="49">
        <v>0.488576</v>
      </c>
      <c r="Y123" s="49">
        <v>0</v>
      </c>
      <c r="Z123" s="49">
        <v>0</v>
      </c>
      <c r="AA123" s="71">
        <v>123</v>
      </c>
      <c r="AB123" s="71"/>
      <c r="AC123" s="72"/>
      <c r="AD123" s="78" t="s">
        <v>3377</v>
      </c>
      <c r="AE123" s="78">
        <v>106</v>
      </c>
      <c r="AF123" s="78">
        <v>190</v>
      </c>
      <c r="AG123" s="78">
        <v>6671</v>
      </c>
      <c r="AH123" s="78">
        <v>6085</v>
      </c>
      <c r="AI123" s="78"/>
      <c r="AJ123" s="78" t="s">
        <v>3705</v>
      </c>
      <c r="AK123" s="78"/>
      <c r="AL123" s="78"/>
      <c r="AM123" s="78"/>
      <c r="AN123" s="80">
        <v>41135.21707175926</v>
      </c>
      <c r="AO123" s="83" t="s">
        <v>4354</v>
      </c>
      <c r="AP123" s="78" t="b">
        <v>1</v>
      </c>
      <c r="AQ123" s="78" t="b">
        <v>0</v>
      </c>
      <c r="AR123" s="78" t="b">
        <v>1</v>
      </c>
      <c r="AS123" s="78"/>
      <c r="AT123" s="78">
        <v>3</v>
      </c>
      <c r="AU123" s="83" t="s">
        <v>4485</v>
      </c>
      <c r="AV123" s="78" t="b">
        <v>0</v>
      </c>
      <c r="AW123" s="78" t="s">
        <v>4591</v>
      </c>
      <c r="AX123" s="83" t="s">
        <v>4792</v>
      </c>
      <c r="AY123" s="78" t="s">
        <v>66</v>
      </c>
      <c r="AZ123" s="48"/>
      <c r="BA123" s="48"/>
      <c r="BB123" s="48"/>
      <c r="BC123" s="48"/>
      <c r="BD123" s="48" t="s">
        <v>1048</v>
      </c>
      <c r="BE123" s="48" t="s">
        <v>1048</v>
      </c>
      <c r="BF123" s="106" t="s">
        <v>5085</v>
      </c>
      <c r="BG123" s="106" t="s">
        <v>5085</v>
      </c>
      <c r="BH123" s="106" t="s">
        <v>5406</v>
      </c>
      <c r="BI123" s="106" t="s">
        <v>5406</v>
      </c>
      <c r="BJ123" s="86" t="str">
        <f>REPLACE(INDEX(GroupVertices[Group],MATCH(Vertices[[#This Row],[Vertex]],GroupVertices[Vertex],0)),1,1,"")</f>
        <v>4</v>
      </c>
      <c r="BK123" s="2"/>
      <c r="BL123" s="3"/>
      <c r="BM123" s="3"/>
      <c r="BN123" s="3"/>
      <c r="BO123" s="3"/>
    </row>
    <row r="124" spans="1:67" ht="15">
      <c r="A124" s="64" t="s">
        <v>409</v>
      </c>
      <c r="B124" s="65"/>
      <c r="C124" s="65"/>
      <c r="D124" s="66">
        <v>1.5</v>
      </c>
      <c r="E124" s="68">
        <v>71.93643395557119</v>
      </c>
      <c r="F124" s="102" t="s">
        <v>1333</v>
      </c>
      <c r="G124" s="65"/>
      <c r="H124" s="69"/>
      <c r="I124" s="70"/>
      <c r="J124" s="70"/>
      <c r="K124" s="69" t="s">
        <v>3410</v>
      </c>
      <c r="L124" s="73"/>
      <c r="M124" s="74">
        <v>2458.26513671875</v>
      </c>
      <c r="N124" s="74">
        <v>4917.5166015625</v>
      </c>
      <c r="O124" s="75"/>
      <c r="P124" s="76"/>
      <c r="Q124" s="76"/>
      <c r="R124" s="88"/>
      <c r="S124" s="48">
        <v>0</v>
      </c>
      <c r="T124" s="48">
        <v>1</v>
      </c>
      <c r="U124" s="49">
        <v>0</v>
      </c>
      <c r="V124" s="49">
        <v>0.001996</v>
      </c>
      <c r="W124" s="49">
        <v>0.000706</v>
      </c>
      <c r="X124" s="49">
        <v>0.488576</v>
      </c>
      <c r="Y124" s="49">
        <v>0</v>
      </c>
      <c r="Z124" s="49">
        <v>0</v>
      </c>
      <c r="AA124" s="71">
        <v>124</v>
      </c>
      <c r="AB124" s="71"/>
      <c r="AC124" s="72"/>
      <c r="AD124" s="78" t="s">
        <v>3410</v>
      </c>
      <c r="AE124" s="78">
        <v>983</v>
      </c>
      <c r="AF124" s="78">
        <v>240</v>
      </c>
      <c r="AG124" s="78">
        <v>20703</v>
      </c>
      <c r="AH124" s="78">
        <v>51195</v>
      </c>
      <c r="AI124" s="78"/>
      <c r="AJ124" s="78" t="s">
        <v>3734</v>
      </c>
      <c r="AK124" s="78"/>
      <c r="AL124" s="78"/>
      <c r="AM124" s="78"/>
      <c r="AN124" s="80">
        <v>41514.066782407404</v>
      </c>
      <c r="AO124" s="83" t="s">
        <v>4386</v>
      </c>
      <c r="AP124" s="78" t="b">
        <v>1</v>
      </c>
      <c r="AQ124" s="78" t="b">
        <v>0</v>
      </c>
      <c r="AR124" s="78" t="b">
        <v>1</v>
      </c>
      <c r="AS124" s="78"/>
      <c r="AT124" s="78">
        <v>4</v>
      </c>
      <c r="AU124" s="83" t="s">
        <v>4485</v>
      </c>
      <c r="AV124" s="78" t="b">
        <v>0</v>
      </c>
      <c r="AW124" s="78" t="s">
        <v>4591</v>
      </c>
      <c r="AX124" s="83" t="s">
        <v>4825</v>
      </c>
      <c r="AY124" s="78" t="s">
        <v>66</v>
      </c>
      <c r="AZ124" s="48"/>
      <c r="BA124" s="48"/>
      <c r="BB124" s="48"/>
      <c r="BC124" s="48"/>
      <c r="BD124" s="48" t="s">
        <v>1048</v>
      </c>
      <c r="BE124" s="48" t="s">
        <v>1048</v>
      </c>
      <c r="BF124" s="106" t="s">
        <v>5085</v>
      </c>
      <c r="BG124" s="106" t="s">
        <v>5085</v>
      </c>
      <c r="BH124" s="106" t="s">
        <v>5406</v>
      </c>
      <c r="BI124" s="106" t="s">
        <v>5406</v>
      </c>
      <c r="BJ124" s="86" t="str">
        <f>REPLACE(INDEX(GroupVertices[Group],MATCH(Vertices[[#This Row],[Vertex]],GroupVertices[Vertex],0)),1,1,"")</f>
        <v>4</v>
      </c>
      <c r="BK124" s="2"/>
      <c r="BL124" s="3"/>
      <c r="BM124" s="3"/>
      <c r="BN124" s="3"/>
      <c r="BO124" s="3"/>
    </row>
    <row r="125" spans="1:67" ht="15">
      <c r="A125" s="64" t="s">
        <v>410</v>
      </c>
      <c r="B125" s="65"/>
      <c r="C125" s="65"/>
      <c r="D125" s="66">
        <v>1.5</v>
      </c>
      <c r="E125" s="68">
        <v>71.93643395557119</v>
      </c>
      <c r="F125" s="102" t="s">
        <v>1334</v>
      </c>
      <c r="G125" s="65"/>
      <c r="H125" s="69"/>
      <c r="I125" s="70"/>
      <c r="J125" s="70"/>
      <c r="K125" s="69" t="s">
        <v>3411</v>
      </c>
      <c r="L125" s="73"/>
      <c r="M125" s="74">
        <v>1894.1131591796875</v>
      </c>
      <c r="N125" s="74">
        <v>2864.4365234375</v>
      </c>
      <c r="O125" s="75"/>
      <c r="P125" s="76"/>
      <c r="Q125" s="76"/>
      <c r="R125" s="88"/>
      <c r="S125" s="48">
        <v>0</v>
      </c>
      <c r="T125" s="48">
        <v>1</v>
      </c>
      <c r="U125" s="49">
        <v>0</v>
      </c>
      <c r="V125" s="49">
        <v>0.001996</v>
      </c>
      <c r="W125" s="49">
        <v>0.000706</v>
      </c>
      <c r="X125" s="49">
        <v>0.488576</v>
      </c>
      <c r="Y125" s="49">
        <v>0</v>
      </c>
      <c r="Z125" s="49">
        <v>0</v>
      </c>
      <c r="AA125" s="71">
        <v>125</v>
      </c>
      <c r="AB125" s="71"/>
      <c r="AC125" s="72"/>
      <c r="AD125" s="78" t="s">
        <v>3411</v>
      </c>
      <c r="AE125" s="78">
        <v>13669</v>
      </c>
      <c r="AF125" s="78">
        <v>18656</v>
      </c>
      <c r="AG125" s="78">
        <v>84098</v>
      </c>
      <c r="AH125" s="78">
        <v>180713</v>
      </c>
      <c r="AI125" s="78"/>
      <c r="AJ125" s="78" t="s">
        <v>3735</v>
      </c>
      <c r="AK125" s="78"/>
      <c r="AL125" s="78"/>
      <c r="AM125" s="78"/>
      <c r="AN125" s="80">
        <v>42095.607523148145</v>
      </c>
      <c r="AO125" s="83" t="s">
        <v>4387</v>
      </c>
      <c r="AP125" s="78" t="b">
        <v>1</v>
      </c>
      <c r="AQ125" s="78" t="b">
        <v>0</v>
      </c>
      <c r="AR125" s="78" t="b">
        <v>1</v>
      </c>
      <c r="AS125" s="78"/>
      <c r="AT125" s="78">
        <v>134</v>
      </c>
      <c r="AU125" s="83" t="s">
        <v>4485</v>
      </c>
      <c r="AV125" s="78" t="b">
        <v>0</v>
      </c>
      <c r="AW125" s="78" t="s">
        <v>4591</v>
      </c>
      <c r="AX125" s="83" t="s">
        <v>4826</v>
      </c>
      <c r="AY125" s="78" t="s">
        <v>66</v>
      </c>
      <c r="AZ125" s="48"/>
      <c r="BA125" s="48"/>
      <c r="BB125" s="48"/>
      <c r="BC125" s="48"/>
      <c r="BD125" s="48" t="s">
        <v>1048</v>
      </c>
      <c r="BE125" s="48" t="s">
        <v>1048</v>
      </c>
      <c r="BF125" s="106" t="s">
        <v>5085</v>
      </c>
      <c r="BG125" s="106" t="s">
        <v>5085</v>
      </c>
      <c r="BH125" s="106" t="s">
        <v>5406</v>
      </c>
      <c r="BI125" s="106" t="s">
        <v>5406</v>
      </c>
      <c r="BJ125" s="86" t="str">
        <f>REPLACE(INDEX(GroupVertices[Group],MATCH(Vertices[[#This Row],[Vertex]],GroupVertices[Vertex],0)),1,1,"")</f>
        <v>4</v>
      </c>
      <c r="BK125" s="2"/>
      <c r="BL125" s="3"/>
      <c r="BM125" s="3"/>
      <c r="BN125" s="3"/>
      <c r="BO125" s="3"/>
    </row>
    <row r="126" spans="1:67" ht="15">
      <c r="A126" s="64" t="s">
        <v>425</v>
      </c>
      <c r="B126" s="65"/>
      <c r="C126" s="65"/>
      <c r="D126" s="66">
        <v>1.5</v>
      </c>
      <c r="E126" s="68">
        <v>71.93643395557119</v>
      </c>
      <c r="F126" s="102" t="s">
        <v>1346</v>
      </c>
      <c r="G126" s="65"/>
      <c r="H126" s="69"/>
      <c r="I126" s="70"/>
      <c r="J126" s="70"/>
      <c r="K126" s="69" t="s">
        <v>3428</v>
      </c>
      <c r="L126" s="73"/>
      <c r="M126" s="74">
        <v>2499.450927734375</v>
      </c>
      <c r="N126" s="74">
        <v>4203.90673828125</v>
      </c>
      <c r="O126" s="75"/>
      <c r="P126" s="76"/>
      <c r="Q126" s="76"/>
      <c r="R126" s="88"/>
      <c r="S126" s="48">
        <v>0</v>
      </c>
      <c r="T126" s="48">
        <v>1</v>
      </c>
      <c r="U126" s="49">
        <v>0</v>
      </c>
      <c r="V126" s="49">
        <v>0.001996</v>
      </c>
      <c r="W126" s="49">
        <v>0.000706</v>
      </c>
      <c r="X126" s="49">
        <v>0.488576</v>
      </c>
      <c r="Y126" s="49">
        <v>0</v>
      </c>
      <c r="Z126" s="49">
        <v>0</v>
      </c>
      <c r="AA126" s="71">
        <v>126</v>
      </c>
      <c r="AB126" s="71"/>
      <c r="AC126" s="72"/>
      <c r="AD126" s="78" t="s">
        <v>3428</v>
      </c>
      <c r="AE126" s="78">
        <v>3</v>
      </c>
      <c r="AF126" s="78">
        <v>1</v>
      </c>
      <c r="AG126" s="78">
        <v>103</v>
      </c>
      <c r="AH126" s="78">
        <v>10</v>
      </c>
      <c r="AI126" s="78"/>
      <c r="AJ126" s="78"/>
      <c r="AK126" s="78"/>
      <c r="AL126" s="78"/>
      <c r="AM126" s="78"/>
      <c r="AN126" s="80">
        <v>43367.84013888889</v>
      </c>
      <c r="AO126" s="78"/>
      <c r="AP126" s="78" t="b">
        <v>1</v>
      </c>
      <c r="AQ126" s="78" t="b">
        <v>0</v>
      </c>
      <c r="AR126" s="78" t="b">
        <v>0</v>
      </c>
      <c r="AS126" s="78"/>
      <c r="AT126" s="78">
        <v>0</v>
      </c>
      <c r="AU126" s="78"/>
      <c r="AV126" s="78" t="b">
        <v>0</v>
      </c>
      <c r="AW126" s="78" t="s">
        <v>4591</v>
      </c>
      <c r="AX126" s="83" t="s">
        <v>4843</v>
      </c>
      <c r="AY126" s="78" t="s">
        <v>66</v>
      </c>
      <c r="AZ126" s="48"/>
      <c r="BA126" s="48"/>
      <c r="BB126" s="48"/>
      <c r="BC126" s="48"/>
      <c r="BD126" s="48" t="s">
        <v>1048</v>
      </c>
      <c r="BE126" s="48" t="s">
        <v>1048</v>
      </c>
      <c r="BF126" s="106" t="s">
        <v>5085</v>
      </c>
      <c r="BG126" s="106" t="s">
        <v>5085</v>
      </c>
      <c r="BH126" s="106" t="s">
        <v>5406</v>
      </c>
      <c r="BI126" s="106" t="s">
        <v>5406</v>
      </c>
      <c r="BJ126" s="86" t="str">
        <f>REPLACE(INDEX(GroupVertices[Group],MATCH(Vertices[[#This Row],[Vertex]],GroupVertices[Vertex],0)),1,1,"")</f>
        <v>4</v>
      </c>
      <c r="BK126" s="2"/>
      <c r="BL126" s="3"/>
      <c r="BM126" s="3"/>
      <c r="BN126" s="3"/>
      <c r="BO126" s="3"/>
    </row>
    <row r="127" spans="1:67" ht="15">
      <c r="A127" s="64" t="s">
        <v>432</v>
      </c>
      <c r="B127" s="65"/>
      <c r="C127" s="65"/>
      <c r="D127" s="66">
        <v>1.5</v>
      </c>
      <c r="E127" s="68">
        <v>71.93643395557119</v>
      </c>
      <c r="F127" s="102" t="s">
        <v>1353</v>
      </c>
      <c r="G127" s="65"/>
      <c r="H127" s="69"/>
      <c r="I127" s="70"/>
      <c r="J127" s="70"/>
      <c r="K127" s="69" t="s">
        <v>3435</v>
      </c>
      <c r="L127" s="73"/>
      <c r="M127" s="74">
        <v>1744.4024658203125</v>
      </c>
      <c r="N127" s="74">
        <v>4265.474609375</v>
      </c>
      <c r="O127" s="75"/>
      <c r="P127" s="76"/>
      <c r="Q127" s="76"/>
      <c r="R127" s="88"/>
      <c r="S127" s="48">
        <v>0</v>
      </c>
      <c r="T127" s="48">
        <v>1</v>
      </c>
      <c r="U127" s="49">
        <v>0</v>
      </c>
      <c r="V127" s="49">
        <v>0.001996</v>
      </c>
      <c r="W127" s="49">
        <v>0.000706</v>
      </c>
      <c r="X127" s="49">
        <v>0.488576</v>
      </c>
      <c r="Y127" s="49">
        <v>0</v>
      </c>
      <c r="Z127" s="49">
        <v>0</v>
      </c>
      <c r="AA127" s="71">
        <v>127</v>
      </c>
      <c r="AB127" s="71"/>
      <c r="AC127" s="72"/>
      <c r="AD127" s="78" t="s">
        <v>3435</v>
      </c>
      <c r="AE127" s="78">
        <v>28</v>
      </c>
      <c r="AF127" s="78">
        <v>158</v>
      </c>
      <c r="AG127" s="78">
        <v>11200</v>
      </c>
      <c r="AH127" s="78">
        <v>10254</v>
      </c>
      <c r="AI127" s="78"/>
      <c r="AJ127" s="78" t="s">
        <v>3758</v>
      </c>
      <c r="AK127" s="78" t="s">
        <v>3992</v>
      </c>
      <c r="AL127" s="83" t="s">
        <v>4134</v>
      </c>
      <c r="AM127" s="78"/>
      <c r="AN127" s="80">
        <v>41771.15658564815</v>
      </c>
      <c r="AO127" s="83" t="s">
        <v>4406</v>
      </c>
      <c r="AP127" s="78" t="b">
        <v>0</v>
      </c>
      <c r="AQ127" s="78" t="b">
        <v>0</v>
      </c>
      <c r="AR127" s="78" t="b">
        <v>0</v>
      </c>
      <c r="AS127" s="78"/>
      <c r="AT127" s="78">
        <v>13</v>
      </c>
      <c r="AU127" s="83" t="s">
        <v>4485</v>
      </c>
      <c r="AV127" s="78" t="b">
        <v>0</v>
      </c>
      <c r="AW127" s="78" t="s">
        <v>4591</v>
      </c>
      <c r="AX127" s="83" t="s">
        <v>4850</v>
      </c>
      <c r="AY127" s="78" t="s">
        <v>66</v>
      </c>
      <c r="AZ127" s="48"/>
      <c r="BA127" s="48"/>
      <c r="BB127" s="48"/>
      <c r="BC127" s="48"/>
      <c r="BD127" s="48" t="s">
        <v>1048</v>
      </c>
      <c r="BE127" s="48" t="s">
        <v>1048</v>
      </c>
      <c r="BF127" s="106" t="s">
        <v>5085</v>
      </c>
      <c r="BG127" s="106" t="s">
        <v>5085</v>
      </c>
      <c r="BH127" s="106" t="s">
        <v>5406</v>
      </c>
      <c r="BI127" s="106" t="s">
        <v>5406</v>
      </c>
      <c r="BJ127" s="86" t="str">
        <f>REPLACE(INDEX(GroupVertices[Group],MATCH(Vertices[[#This Row],[Vertex]],GroupVertices[Vertex],0)),1,1,"")</f>
        <v>4</v>
      </c>
      <c r="BK127" s="2"/>
      <c r="BL127" s="3"/>
      <c r="BM127" s="3"/>
      <c r="BN127" s="3"/>
      <c r="BO127" s="3"/>
    </row>
    <row r="128" spans="1:67" ht="15">
      <c r="A128" s="64" t="s">
        <v>450</v>
      </c>
      <c r="B128" s="65"/>
      <c r="C128" s="65"/>
      <c r="D128" s="66">
        <v>1.5</v>
      </c>
      <c r="E128" s="68">
        <v>71.93643395557119</v>
      </c>
      <c r="F128" s="102" t="s">
        <v>1369</v>
      </c>
      <c r="G128" s="65"/>
      <c r="H128" s="69"/>
      <c r="I128" s="70"/>
      <c r="J128" s="70"/>
      <c r="K128" s="69" t="s">
        <v>3452</v>
      </c>
      <c r="L128" s="73"/>
      <c r="M128" s="74">
        <v>2468.302734375</v>
      </c>
      <c r="N128" s="74">
        <v>3570.494140625</v>
      </c>
      <c r="O128" s="75"/>
      <c r="P128" s="76"/>
      <c r="Q128" s="76"/>
      <c r="R128" s="88"/>
      <c r="S128" s="48">
        <v>0</v>
      </c>
      <c r="T128" s="48">
        <v>1</v>
      </c>
      <c r="U128" s="49">
        <v>0</v>
      </c>
      <c r="V128" s="49">
        <v>0.001996</v>
      </c>
      <c r="W128" s="49">
        <v>0.000706</v>
      </c>
      <c r="X128" s="49">
        <v>0.488576</v>
      </c>
      <c r="Y128" s="49">
        <v>0</v>
      </c>
      <c r="Z128" s="49">
        <v>0</v>
      </c>
      <c r="AA128" s="71">
        <v>128</v>
      </c>
      <c r="AB128" s="71"/>
      <c r="AC128" s="72"/>
      <c r="AD128" s="78" t="s">
        <v>3452</v>
      </c>
      <c r="AE128" s="78">
        <v>466</v>
      </c>
      <c r="AF128" s="78">
        <v>904</v>
      </c>
      <c r="AG128" s="78">
        <v>21578</v>
      </c>
      <c r="AH128" s="78">
        <v>12947</v>
      </c>
      <c r="AI128" s="78"/>
      <c r="AJ128" s="78"/>
      <c r="AK128" s="78"/>
      <c r="AL128" s="78"/>
      <c r="AM128" s="78"/>
      <c r="AN128" s="80">
        <v>41455.73605324074</v>
      </c>
      <c r="AO128" s="83" t="s">
        <v>4422</v>
      </c>
      <c r="AP128" s="78" t="b">
        <v>0</v>
      </c>
      <c r="AQ128" s="78" t="b">
        <v>0</v>
      </c>
      <c r="AR128" s="78" t="b">
        <v>0</v>
      </c>
      <c r="AS128" s="78"/>
      <c r="AT128" s="78">
        <v>2</v>
      </c>
      <c r="AU128" s="83" t="s">
        <v>4485</v>
      </c>
      <c r="AV128" s="78" t="b">
        <v>0</v>
      </c>
      <c r="AW128" s="78" t="s">
        <v>4591</v>
      </c>
      <c r="AX128" s="83" t="s">
        <v>4867</v>
      </c>
      <c r="AY128" s="78" t="s">
        <v>66</v>
      </c>
      <c r="AZ128" s="48"/>
      <c r="BA128" s="48"/>
      <c r="BB128" s="48"/>
      <c r="BC128" s="48"/>
      <c r="BD128" s="48" t="s">
        <v>1048</v>
      </c>
      <c r="BE128" s="48" t="s">
        <v>1048</v>
      </c>
      <c r="BF128" s="106" t="s">
        <v>5085</v>
      </c>
      <c r="BG128" s="106" t="s">
        <v>5085</v>
      </c>
      <c r="BH128" s="106" t="s">
        <v>5406</v>
      </c>
      <c r="BI128" s="106" t="s">
        <v>5406</v>
      </c>
      <c r="BJ128" s="86" t="str">
        <f>REPLACE(INDEX(GroupVertices[Group],MATCH(Vertices[[#This Row],[Vertex]],GroupVertices[Vertex],0)),1,1,"")</f>
        <v>4</v>
      </c>
      <c r="BK128" s="2"/>
      <c r="BL128" s="3"/>
      <c r="BM128" s="3"/>
      <c r="BN128" s="3"/>
      <c r="BO128" s="3"/>
    </row>
    <row r="129" spans="1:67" ht="15">
      <c r="A129" s="64" t="s">
        <v>357</v>
      </c>
      <c r="B129" s="65"/>
      <c r="C129" s="65"/>
      <c r="D129" s="66">
        <v>1.5</v>
      </c>
      <c r="E129" s="68">
        <v>71.86255634953152</v>
      </c>
      <c r="F129" s="102" t="s">
        <v>1290</v>
      </c>
      <c r="G129" s="65"/>
      <c r="H129" s="69"/>
      <c r="I129" s="70"/>
      <c r="J129" s="70"/>
      <c r="K129" s="69" t="s">
        <v>3352</v>
      </c>
      <c r="L129" s="73"/>
      <c r="M129" s="74">
        <v>2981.57373046875</v>
      </c>
      <c r="N129" s="74">
        <v>4800.58251953125</v>
      </c>
      <c r="O129" s="75"/>
      <c r="P129" s="76"/>
      <c r="Q129" s="76"/>
      <c r="R129" s="88"/>
      <c r="S129" s="48">
        <v>0</v>
      </c>
      <c r="T129" s="48">
        <v>1</v>
      </c>
      <c r="U129" s="49">
        <v>0</v>
      </c>
      <c r="V129" s="49">
        <v>0.002132</v>
      </c>
      <c r="W129" s="49">
        <v>0.0007</v>
      </c>
      <c r="X129" s="49">
        <v>0.431205</v>
      </c>
      <c r="Y129" s="49">
        <v>0</v>
      </c>
      <c r="Z129" s="49">
        <v>0</v>
      </c>
      <c r="AA129" s="71">
        <v>129</v>
      </c>
      <c r="AB129" s="71"/>
      <c r="AC129" s="72"/>
      <c r="AD129" s="78" t="s">
        <v>3352</v>
      </c>
      <c r="AE129" s="78">
        <v>256</v>
      </c>
      <c r="AF129" s="78">
        <v>252</v>
      </c>
      <c r="AG129" s="78">
        <v>3590</v>
      </c>
      <c r="AH129" s="78">
        <v>5100</v>
      </c>
      <c r="AI129" s="78"/>
      <c r="AJ129" s="78"/>
      <c r="AK129" s="78" t="s">
        <v>3939</v>
      </c>
      <c r="AL129" s="78"/>
      <c r="AM129" s="78"/>
      <c r="AN129" s="80">
        <v>40009.55494212963</v>
      </c>
      <c r="AO129" s="83" t="s">
        <v>4332</v>
      </c>
      <c r="AP129" s="78" t="b">
        <v>1</v>
      </c>
      <c r="AQ129" s="78" t="b">
        <v>0</v>
      </c>
      <c r="AR129" s="78" t="b">
        <v>0</v>
      </c>
      <c r="AS129" s="78"/>
      <c r="AT129" s="78">
        <v>4</v>
      </c>
      <c r="AU129" s="83" t="s">
        <v>4485</v>
      </c>
      <c r="AV129" s="78" t="b">
        <v>0</v>
      </c>
      <c r="AW129" s="78" t="s">
        <v>4591</v>
      </c>
      <c r="AX129" s="83" t="s">
        <v>4767</v>
      </c>
      <c r="AY129" s="78" t="s">
        <v>66</v>
      </c>
      <c r="AZ129" s="48"/>
      <c r="BA129" s="48"/>
      <c r="BB129" s="48"/>
      <c r="BC129" s="48"/>
      <c r="BD129" s="48" t="s">
        <v>1048</v>
      </c>
      <c r="BE129" s="48" t="s">
        <v>1048</v>
      </c>
      <c r="BF129" s="106" t="s">
        <v>5073</v>
      </c>
      <c r="BG129" s="106" t="s">
        <v>5073</v>
      </c>
      <c r="BH129" s="106" t="s">
        <v>5394</v>
      </c>
      <c r="BI129" s="106" t="s">
        <v>5394</v>
      </c>
      <c r="BJ129" s="86" t="str">
        <f>REPLACE(INDEX(GroupVertices[Group],MATCH(Vertices[[#This Row],[Vertex]],GroupVertices[Vertex],0)),1,1,"")</f>
        <v>8</v>
      </c>
      <c r="BK129" s="2"/>
      <c r="BL129" s="3"/>
      <c r="BM129" s="3"/>
      <c r="BN129" s="3"/>
      <c r="BO129" s="3"/>
    </row>
    <row r="130" spans="1:67" ht="15">
      <c r="A130" s="64" t="s">
        <v>542</v>
      </c>
      <c r="B130" s="65"/>
      <c r="C130" s="65"/>
      <c r="D130" s="66">
        <v>1.5</v>
      </c>
      <c r="E130" s="68">
        <v>65.86271573812607</v>
      </c>
      <c r="F130" s="102" t="s">
        <v>4546</v>
      </c>
      <c r="G130" s="65"/>
      <c r="H130" s="69"/>
      <c r="I130" s="70"/>
      <c r="J130" s="70"/>
      <c r="K130" s="69" t="s">
        <v>3324</v>
      </c>
      <c r="L130" s="73"/>
      <c r="M130" s="74">
        <v>802.7894897460938</v>
      </c>
      <c r="N130" s="74">
        <v>5397.92333984375</v>
      </c>
      <c r="O130" s="75"/>
      <c r="P130" s="76"/>
      <c r="Q130" s="76"/>
      <c r="R130" s="88"/>
      <c r="S130" s="48">
        <v>1</v>
      </c>
      <c r="T130" s="48">
        <v>0</v>
      </c>
      <c r="U130" s="49">
        <v>0</v>
      </c>
      <c r="V130" s="49">
        <v>0.001776</v>
      </c>
      <c r="W130" s="49">
        <v>0.00035</v>
      </c>
      <c r="X130" s="49">
        <v>0.558277</v>
      </c>
      <c r="Y130" s="49">
        <v>0</v>
      </c>
      <c r="Z130" s="49">
        <v>0</v>
      </c>
      <c r="AA130" s="71">
        <v>130</v>
      </c>
      <c r="AB130" s="71"/>
      <c r="AC130" s="72"/>
      <c r="AD130" s="78" t="s">
        <v>3324</v>
      </c>
      <c r="AE130" s="78">
        <v>455</v>
      </c>
      <c r="AF130" s="78">
        <v>755</v>
      </c>
      <c r="AG130" s="78">
        <v>902</v>
      </c>
      <c r="AH130" s="78">
        <v>470</v>
      </c>
      <c r="AI130" s="78"/>
      <c r="AJ130" s="78" t="s">
        <v>3654</v>
      </c>
      <c r="AK130" s="78"/>
      <c r="AL130" s="78"/>
      <c r="AM130" s="78"/>
      <c r="AN130" s="80">
        <v>40411.027650462966</v>
      </c>
      <c r="AO130" s="83" t="s">
        <v>4305</v>
      </c>
      <c r="AP130" s="78" t="b">
        <v>1</v>
      </c>
      <c r="AQ130" s="78" t="b">
        <v>0</v>
      </c>
      <c r="AR130" s="78" t="b">
        <v>1</v>
      </c>
      <c r="AS130" s="78"/>
      <c r="AT130" s="78">
        <v>25</v>
      </c>
      <c r="AU130" s="83" t="s">
        <v>4485</v>
      </c>
      <c r="AV130" s="78" t="b">
        <v>1</v>
      </c>
      <c r="AW130" s="78" t="s">
        <v>4591</v>
      </c>
      <c r="AX130" s="83" t="s">
        <v>4739</v>
      </c>
      <c r="AY130" s="78" t="s">
        <v>65</v>
      </c>
      <c r="AZ130" s="48"/>
      <c r="BA130" s="48"/>
      <c r="BB130" s="48"/>
      <c r="BC130" s="48"/>
      <c r="BD130" s="48"/>
      <c r="BE130" s="48"/>
      <c r="BF130" s="48"/>
      <c r="BG130" s="48"/>
      <c r="BH130" s="48"/>
      <c r="BI130" s="48"/>
      <c r="BJ130" s="78" t="str">
        <f>REPLACE(INDEX(GroupVertices[Group],MATCH(Vertices[[#This Row],[Vertex]],GroupVertices[Vertex],0)),1,1,"")</f>
        <v>1</v>
      </c>
      <c r="BK130" s="2"/>
      <c r="BL130" s="3"/>
      <c r="BM130" s="3"/>
      <c r="BN130" s="3"/>
      <c r="BO130" s="3"/>
    </row>
    <row r="131" spans="1:67" ht="15">
      <c r="A131" s="64" t="s">
        <v>301</v>
      </c>
      <c r="B131" s="65"/>
      <c r="C131" s="65"/>
      <c r="D131" s="66">
        <v>1.5</v>
      </c>
      <c r="E131" s="68">
        <v>62.45139798656753</v>
      </c>
      <c r="F131" s="102" t="s">
        <v>1241</v>
      </c>
      <c r="G131" s="65"/>
      <c r="H131" s="69"/>
      <c r="I131" s="70"/>
      <c r="J131" s="70"/>
      <c r="K131" s="69" t="s">
        <v>3289</v>
      </c>
      <c r="L131" s="73"/>
      <c r="M131" s="74">
        <v>2464.238525390625</v>
      </c>
      <c r="N131" s="74">
        <v>2035.5277099609375</v>
      </c>
      <c r="O131" s="75"/>
      <c r="P131" s="76"/>
      <c r="Q131" s="76"/>
      <c r="R131" s="88"/>
      <c r="S131" s="48">
        <v>0</v>
      </c>
      <c r="T131" s="48">
        <v>1</v>
      </c>
      <c r="U131" s="49">
        <v>0</v>
      </c>
      <c r="V131" s="49">
        <v>0.001776</v>
      </c>
      <c r="W131" s="49">
        <v>0.000236</v>
      </c>
      <c r="X131" s="49">
        <v>0.445047</v>
      </c>
      <c r="Y131" s="49">
        <v>0</v>
      </c>
      <c r="Z131" s="49">
        <v>0</v>
      </c>
      <c r="AA131" s="71">
        <v>131</v>
      </c>
      <c r="AB131" s="71"/>
      <c r="AC131" s="72"/>
      <c r="AD131" s="78" t="s">
        <v>3289</v>
      </c>
      <c r="AE131" s="78">
        <v>497</v>
      </c>
      <c r="AF131" s="78">
        <v>696</v>
      </c>
      <c r="AG131" s="78">
        <v>29006</v>
      </c>
      <c r="AH131" s="78">
        <v>1783</v>
      </c>
      <c r="AI131" s="78"/>
      <c r="AJ131" s="78" t="s">
        <v>3623</v>
      </c>
      <c r="AK131" s="78"/>
      <c r="AL131" s="78"/>
      <c r="AM131" s="78"/>
      <c r="AN131" s="80">
        <v>40346.03528935185</v>
      </c>
      <c r="AO131" s="83" t="s">
        <v>4273</v>
      </c>
      <c r="AP131" s="78" t="b">
        <v>0</v>
      </c>
      <c r="AQ131" s="78" t="b">
        <v>0</v>
      </c>
      <c r="AR131" s="78" t="b">
        <v>0</v>
      </c>
      <c r="AS131" s="78"/>
      <c r="AT131" s="78">
        <v>3</v>
      </c>
      <c r="AU131" s="83" t="s">
        <v>4485</v>
      </c>
      <c r="AV131" s="78" t="b">
        <v>0</v>
      </c>
      <c r="AW131" s="78" t="s">
        <v>4591</v>
      </c>
      <c r="AX131" s="83" t="s">
        <v>4704</v>
      </c>
      <c r="AY131" s="78" t="s">
        <v>66</v>
      </c>
      <c r="AZ131" s="48"/>
      <c r="BA131" s="48"/>
      <c r="BB131" s="48"/>
      <c r="BC131" s="48"/>
      <c r="BD131" s="48" t="s">
        <v>1048</v>
      </c>
      <c r="BE131" s="48" t="s">
        <v>1048</v>
      </c>
      <c r="BF131" s="106" t="s">
        <v>5087</v>
      </c>
      <c r="BG131" s="106" t="s">
        <v>5087</v>
      </c>
      <c r="BH131" s="106" t="s">
        <v>5408</v>
      </c>
      <c r="BI131" s="106" t="s">
        <v>5408</v>
      </c>
      <c r="BJ131" s="86" t="str">
        <f>REPLACE(INDEX(GroupVertices[Group],MATCH(Vertices[[#This Row],[Vertex]],GroupVertices[Vertex],0)),1,1,"")</f>
        <v>5</v>
      </c>
      <c r="BK131" s="2"/>
      <c r="BL131" s="3"/>
      <c r="BM131" s="3"/>
      <c r="BN131" s="3"/>
      <c r="BO131" s="3"/>
    </row>
    <row r="132" spans="1:67" ht="15">
      <c r="A132" s="64" t="s">
        <v>420</v>
      </c>
      <c r="B132" s="65"/>
      <c r="C132" s="65"/>
      <c r="D132" s="66">
        <v>1.5</v>
      </c>
      <c r="E132" s="68">
        <v>50</v>
      </c>
      <c r="F132" s="102" t="s">
        <v>1342</v>
      </c>
      <c r="G132" s="65"/>
      <c r="H132" s="69"/>
      <c r="I132" s="70"/>
      <c r="J132" s="70"/>
      <c r="K132" s="69" t="s">
        <v>3423</v>
      </c>
      <c r="L132" s="73"/>
      <c r="M132" s="74">
        <v>2160.103759765625</v>
      </c>
      <c r="N132" s="74">
        <v>377.55291748046875</v>
      </c>
      <c r="O132" s="75"/>
      <c r="P132" s="76"/>
      <c r="Q132" s="76"/>
      <c r="R132" s="88"/>
      <c r="S132" s="48">
        <v>2</v>
      </c>
      <c r="T132" s="48">
        <v>1</v>
      </c>
      <c r="U132" s="49">
        <v>0</v>
      </c>
      <c r="V132" s="49">
        <v>0.001499</v>
      </c>
      <c r="W132" s="49">
        <v>5.6E-05</v>
      </c>
      <c r="X132" s="49">
        <v>0.800902</v>
      </c>
      <c r="Y132" s="49">
        <v>0</v>
      </c>
      <c r="Z132" s="49">
        <v>0</v>
      </c>
      <c r="AA132" s="71">
        <v>132</v>
      </c>
      <c r="AB132" s="71"/>
      <c r="AC132" s="72"/>
      <c r="AD132" s="78" t="s">
        <v>3423</v>
      </c>
      <c r="AE132" s="78">
        <v>535</v>
      </c>
      <c r="AF132" s="78">
        <v>232</v>
      </c>
      <c r="AG132" s="78">
        <v>7112</v>
      </c>
      <c r="AH132" s="78">
        <v>945</v>
      </c>
      <c r="AI132" s="78"/>
      <c r="AJ132" s="78" t="s">
        <v>3747</v>
      </c>
      <c r="AK132" s="78" t="s">
        <v>3983</v>
      </c>
      <c r="AL132" s="83" t="s">
        <v>4130</v>
      </c>
      <c r="AM132" s="78"/>
      <c r="AN132" s="80">
        <v>40267.130011574074</v>
      </c>
      <c r="AO132" s="83" t="s">
        <v>4397</v>
      </c>
      <c r="AP132" s="78" t="b">
        <v>0</v>
      </c>
      <c r="AQ132" s="78" t="b">
        <v>0</v>
      </c>
      <c r="AR132" s="78" t="b">
        <v>1</v>
      </c>
      <c r="AS132" s="78"/>
      <c r="AT132" s="78">
        <v>0</v>
      </c>
      <c r="AU132" s="83" t="s">
        <v>4500</v>
      </c>
      <c r="AV132" s="78" t="b">
        <v>0</v>
      </c>
      <c r="AW132" s="78" t="s">
        <v>4591</v>
      </c>
      <c r="AX132" s="83" t="s">
        <v>4838</v>
      </c>
      <c r="AY132" s="78" t="s">
        <v>66</v>
      </c>
      <c r="AZ132" s="48"/>
      <c r="BA132" s="48"/>
      <c r="BB132" s="48"/>
      <c r="BC132" s="48"/>
      <c r="BD132" s="48" t="s">
        <v>1048</v>
      </c>
      <c r="BE132" s="48" t="s">
        <v>1048</v>
      </c>
      <c r="BF132" s="106" t="s">
        <v>5187</v>
      </c>
      <c r="BG132" s="106" t="s">
        <v>5187</v>
      </c>
      <c r="BH132" s="106" t="s">
        <v>5505</v>
      </c>
      <c r="BI132" s="106" t="s">
        <v>5505</v>
      </c>
      <c r="BJ132" s="86" t="str">
        <f>REPLACE(INDEX(GroupVertices[Group],MATCH(Vertices[[#This Row],[Vertex]],GroupVertices[Vertex],0)),1,1,"")</f>
        <v>5</v>
      </c>
      <c r="BK132" s="2"/>
      <c r="BL132" s="3"/>
      <c r="BM132" s="3"/>
      <c r="BN132" s="3"/>
      <c r="BO132" s="3"/>
    </row>
    <row r="133" spans="1:67" ht="15">
      <c r="A133" s="64" t="s">
        <v>226</v>
      </c>
      <c r="B133" s="65"/>
      <c r="C133" s="65"/>
      <c r="D133" s="66">
        <v>1.5</v>
      </c>
      <c r="E133" s="68">
        <v>10</v>
      </c>
      <c r="F133" s="102" t="s">
        <v>1180</v>
      </c>
      <c r="G133" s="65"/>
      <c r="H133" s="69"/>
      <c r="I133" s="70"/>
      <c r="J133" s="70"/>
      <c r="K133" s="69" t="s">
        <v>3191</v>
      </c>
      <c r="L133" s="73"/>
      <c r="M133" s="74">
        <v>4785.408203125</v>
      </c>
      <c r="N133" s="74">
        <v>8593.3076171875</v>
      </c>
      <c r="O133" s="75"/>
      <c r="P133" s="76"/>
      <c r="Q133" s="76"/>
      <c r="R133" s="88"/>
      <c r="S133" s="48">
        <v>2</v>
      </c>
      <c r="T133" s="48">
        <v>1</v>
      </c>
      <c r="U133" s="49">
        <v>0</v>
      </c>
      <c r="V133" s="49">
        <v>1</v>
      </c>
      <c r="W133" s="49">
        <v>0</v>
      </c>
      <c r="X133" s="49">
        <v>1.298243</v>
      </c>
      <c r="Y133" s="49">
        <v>0</v>
      </c>
      <c r="Z133" s="49">
        <v>0</v>
      </c>
      <c r="AA133" s="71">
        <v>133</v>
      </c>
      <c r="AB133" s="71"/>
      <c r="AC133" s="72"/>
      <c r="AD133" s="78" t="s">
        <v>3191</v>
      </c>
      <c r="AE133" s="78">
        <v>453</v>
      </c>
      <c r="AF133" s="78">
        <v>167</v>
      </c>
      <c r="AG133" s="78">
        <v>2601</v>
      </c>
      <c r="AH133" s="78">
        <v>1936</v>
      </c>
      <c r="AI133" s="78"/>
      <c r="AJ133" s="78" t="s">
        <v>3531</v>
      </c>
      <c r="AK133" s="78" t="s">
        <v>3841</v>
      </c>
      <c r="AL133" s="78"/>
      <c r="AM133" s="78"/>
      <c r="AN133" s="80">
        <v>40940.703622685185</v>
      </c>
      <c r="AO133" s="83" t="s">
        <v>4180</v>
      </c>
      <c r="AP133" s="78" t="b">
        <v>0</v>
      </c>
      <c r="AQ133" s="78" t="b">
        <v>0</v>
      </c>
      <c r="AR133" s="78" t="b">
        <v>0</v>
      </c>
      <c r="AS133" s="78"/>
      <c r="AT133" s="78">
        <v>5</v>
      </c>
      <c r="AU133" s="83" t="s">
        <v>4490</v>
      </c>
      <c r="AV133" s="78" t="b">
        <v>0</v>
      </c>
      <c r="AW133" s="78" t="s">
        <v>4591</v>
      </c>
      <c r="AX133" s="83" t="s">
        <v>4605</v>
      </c>
      <c r="AY133" s="78" t="s">
        <v>66</v>
      </c>
      <c r="AZ133" s="48"/>
      <c r="BA133" s="48"/>
      <c r="BB133" s="48"/>
      <c r="BC133" s="48"/>
      <c r="BD133" s="48" t="s">
        <v>1048</v>
      </c>
      <c r="BE133" s="48" t="s">
        <v>1048</v>
      </c>
      <c r="BF133" s="106" t="s">
        <v>5014</v>
      </c>
      <c r="BG133" s="106" t="s">
        <v>5014</v>
      </c>
      <c r="BH133" s="106" t="s">
        <v>5336</v>
      </c>
      <c r="BI133" s="106" t="s">
        <v>5336</v>
      </c>
      <c r="BJ133" s="86" t="str">
        <f>REPLACE(INDEX(GroupVertices[Group],MATCH(Vertices[[#This Row],[Vertex]],GroupVertices[Vertex],0)),1,1,"")</f>
        <v>32</v>
      </c>
      <c r="BK133" s="2"/>
      <c r="BL133" s="3"/>
      <c r="BM133" s="3"/>
      <c r="BN133" s="3"/>
      <c r="BO133" s="3"/>
    </row>
    <row r="134" spans="1:67" ht="15">
      <c r="A134" s="64" t="s">
        <v>262</v>
      </c>
      <c r="B134" s="65"/>
      <c r="C134" s="65"/>
      <c r="D134" s="66">
        <v>1.5</v>
      </c>
      <c r="E134" s="68">
        <v>10</v>
      </c>
      <c r="F134" s="102" t="s">
        <v>1209</v>
      </c>
      <c r="G134" s="65"/>
      <c r="H134" s="69"/>
      <c r="I134" s="70"/>
      <c r="J134" s="70"/>
      <c r="K134" s="69" t="s">
        <v>3238</v>
      </c>
      <c r="L134" s="73"/>
      <c r="M134" s="74">
        <v>4785.39892578125</v>
      </c>
      <c r="N134" s="74">
        <v>3235.7734375</v>
      </c>
      <c r="O134" s="75"/>
      <c r="P134" s="76"/>
      <c r="Q134" s="76"/>
      <c r="R134" s="88"/>
      <c r="S134" s="48">
        <v>2</v>
      </c>
      <c r="T134" s="48">
        <v>1</v>
      </c>
      <c r="U134" s="49">
        <v>0</v>
      </c>
      <c r="V134" s="49">
        <v>1</v>
      </c>
      <c r="W134" s="49">
        <v>0</v>
      </c>
      <c r="X134" s="49">
        <v>1.298243</v>
      </c>
      <c r="Y134" s="49">
        <v>0</v>
      </c>
      <c r="Z134" s="49">
        <v>0</v>
      </c>
      <c r="AA134" s="71">
        <v>134</v>
      </c>
      <c r="AB134" s="71"/>
      <c r="AC134" s="72"/>
      <c r="AD134" s="78" t="s">
        <v>3238</v>
      </c>
      <c r="AE134" s="78">
        <v>197</v>
      </c>
      <c r="AF134" s="78">
        <v>15954</v>
      </c>
      <c r="AG134" s="78">
        <v>56837</v>
      </c>
      <c r="AH134" s="78">
        <v>15</v>
      </c>
      <c r="AI134" s="78"/>
      <c r="AJ134" s="78" t="s">
        <v>3575</v>
      </c>
      <c r="AK134" s="78" t="s">
        <v>3872</v>
      </c>
      <c r="AL134" s="78"/>
      <c r="AM134" s="78"/>
      <c r="AN134" s="80">
        <v>39903.56484953704</v>
      </c>
      <c r="AO134" s="83" t="s">
        <v>4225</v>
      </c>
      <c r="AP134" s="78" t="b">
        <v>0</v>
      </c>
      <c r="AQ134" s="78" t="b">
        <v>0</v>
      </c>
      <c r="AR134" s="78" t="b">
        <v>0</v>
      </c>
      <c r="AS134" s="78"/>
      <c r="AT134" s="78">
        <v>717</v>
      </c>
      <c r="AU134" s="83" t="s">
        <v>4489</v>
      </c>
      <c r="AV134" s="78" t="b">
        <v>0</v>
      </c>
      <c r="AW134" s="78" t="s">
        <v>4591</v>
      </c>
      <c r="AX134" s="83" t="s">
        <v>4652</v>
      </c>
      <c r="AY134" s="78" t="s">
        <v>66</v>
      </c>
      <c r="AZ134" s="48"/>
      <c r="BA134" s="48"/>
      <c r="BB134" s="48"/>
      <c r="BC134" s="48"/>
      <c r="BD134" s="48" t="s">
        <v>1048</v>
      </c>
      <c r="BE134" s="48" t="s">
        <v>1048</v>
      </c>
      <c r="BF134" s="106" t="s">
        <v>5046</v>
      </c>
      <c r="BG134" s="106" t="s">
        <v>5273</v>
      </c>
      <c r="BH134" s="106" t="s">
        <v>5368</v>
      </c>
      <c r="BI134" s="106" t="s">
        <v>5368</v>
      </c>
      <c r="BJ134" s="86" t="str">
        <f>REPLACE(INDEX(GroupVertices[Group],MATCH(Vertices[[#This Row],[Vertex]],GroupVertices[Vertex],0)),1,1,"")</f>
        <v>37</v>
      </c>
      <c r="BK134" s="2"/>
      <c r="BL134" s="3"/>
      <c r="BM134" s="3"/>
      <c r="BN134" s="3"/>
      <c r="BO134" s="3"/>
    </row>
    <row r="135" spans="1:67" ht="15">
      <c r="A135" s="64" t="s">
        <v>312</v>
      </c>
      <c r="B135" s="65"/>
      <c r="C135" s="65"/>
      <c r="D135" s="66">
        <v>1.5</v>
      </c>
      <c r="E135" s="68">
        <v>10</v>
      </c>
      <c r="F135" s="102" t="s">
        <v>1251</v>
      </c>
      <c r="G135" s="65"/>
      <c r="H135" s="69"/>
      <c r="I135" s="70"/>
      <c r="J135" s="70"/>
      <c r="K135" s="69" t="s">
        <v>3304</v>
      </c>
      <c r="L135" s="73"/>
      <c r="M135" s="74">
        <v>4785.39990234375</v>
      </c>
      <c r="N135" s="74">
        <v>5384.09130859375</v>
      </c>
      <c r="O135" s="75"/>
      <c r="P135" s="76"/>
      <c r="Q135" s="76"/>
      <c r="R135" s="88"/>
      <c r="S135" s="48">
        <v>2</v>
      </c>
      <c r="T135" s="48">
        <v>1</v>
      </c>
      <c r="U135" s="49">
        <v>0</v>
      </c>
      <c r="V135" s="49">
        <v>1</v>
      </c>
      <c r="W135" s="49">
        <v>0</v>
      </c>
      <c r="X135" s="49">
        <v>1.298243</v>
      </c>
      <c r="Y135" s="49">
        <v>0</v>
      </c>
      <c r="Z135" s="49">
        <v>0</v>
      </c>
      <c r="AA135" s="71">
        <v>135</v>
      </c>
      <c r="AB135" s="71"/>
      <c r="AC135" s="72"/>
      <c r="AD135" s="78" t="s">
        <v>3304</v>
      </c>
      <c r="AE135" s="78">
        <v>113</v>
      </c>
      <c r="AF135" s="78">
        <v>111</v>
      </c>
      <c r="AG135" s="78">
        <v>519</v>
      </c>
      <c r="AH135" s="78">
        <v>814</v>
      </c>
      <c r="AI135" s="78"/>
      <c r="AJ135" s="78"/>
      <c r="AK135" s="78" t="s">
        <v>3915</v>
      </c>
      <c r="AL135" s="78"/>
      <c r="AM135" s="78"/>
      <c r="AN135" s="80">
        <v>41800.92140046296</v>
      </c>
      <c r="AO135" s="83" t="s">
        <v>4287</v>
      </c>
      <c r="AP135" s="78" t="b">
        <v>1</v>
      </c>
      <c r="AQ135" s="78" t="b">
        <v>0</v>
      </c>
      <c r="AR135" s="78" t="b">
        <v>1</v>
      </c>
      <c r="AS135" s="78"/>
      <c r="AT135" s="78">
        <v>1</v>
      </c>
      <c r="AU135" s="83" t="s">
        <v>4485</v>
      </c>
      <c r="AV135" s="78" t="b">
        <v>0</v>
      </c>
      <c r="AW135" s="78" t="s">
        <v>4591</v>
      </c>
      <c r="AX135" s="83" t="s">
        <v>4719</v>
      </c>
      <c r="AY135" s="78" t="s">
        <v>66</v>
      </c>
      <c r="AZ135" s="48" t="s">
        <v>1012</v>
      </c>
      <c r="BA135" s="48" t="s">
        <v>1012</v>
      </c>
      <c r="BB135" s="48" t="s">
        <v>1037</v>
      </c>
      <c r="BC135" s="48" t="s">
        <v>1037</v>
      </c>
      <c r="BD135" s="48" t="s">
        <v>1048</v>
      </c>
      <c r="BE135" s="48" t="s">
        <v>1048</v>
      </c>
      <c r="BF135" s="106" t="s">
        <v>5099</v>
      </c>
      <c r="BG135" s="106" t="s">
        <v>5099</v>
      </c>
      <c r="BH135" s="106" t="s">
        <v>5420</v>
      </c>
      <c r="BI135" s="106" t="s">
        <v>5420</v>
      </c>
      <c r="BJ135" s="86" t="str">
        <f>REPLACE(INDEX(GroupVertices[Group],MATCH(Vertices[[#This Row],[Vertex]],GroupVertices[Vertex],0)),1,1,"")</f>
        <v>39</v>
      </c>
      <c r="BK135" s="2"/>
      <c r="BL135" s="3"/>
      <c r="BM135" s="3"/>
      <c r="BN135" s="3"/>
      <c r="BO135" s="3"/>
    </row>
    <row r="136" spans="1:67" ht="15">
      <c r="A136" s="64" t="s">
        <v>325</v>
      </c>
      <c r="B136" s="65"/>
      <c r="C136" s="65"/>
      <c r="D136" s="66">
        <v>1.5</v>
      </c>
      <c r="E136" s="68">
        <v>10</v>
      </c>
      <c r="F136" s="102" t="s">
        <v>1261</v>
      </c>
      <c r="G136" s="65"/>
      <c r="H136" s="69"/>
      <c r="I136" s="70"/>
      <c r="J136" s="70"/>
      <c r="K136" s="69" t="s">
        <v>3318</v>
      </c>
      <c r="L136" s="73"/>
      <c r="M136" s="74">
        <v>4785.4033203125</v>
      </c>
      <c r="N136" s="74">
        <v>6444.98779296875</v>
      </c>
      <c r="O136" s="75"/>
      <c r="P136" s="76"/>
      <c r="Q136" s="76"/>
      <c r="R136" s="88"/>
      <c r="S136" s="48">
        <v>2</v>
      </c>
      <c r="T136" s="48">
        <v>1</v>
      </c>
      <c r="U136" s="49">
        <v>0</v>
      </c>
      <c r="V136" s="49">
        <v>1</v>
      </c>
      <c r="W136" s="49">
        <v>0</v>
      </c>
      <c r="X136" s="49">
        <v>1.298243</v>
      </c>
      <c r="Y136" s="49">
        <v>0</v>
      </c>
      <c r="Z136" s="49">
        <v>0</v>
      </c>
      <c r="AA136" s="71">
        <v>136</v>
      </c>
      <c r="AB136" s="71"/>
      <c r="AC136" s="72"/>
      <c r="AD136" s="78" t="s">
        <v>3318</v>
      </c>
      <c r="AE136" s="78">
        <v>283</v>
      </c>
      <c r="AF136" s="78">
        <v>175</v>
      </c>
      <c r="AG136" s="78">
        <v>31026</v>
      </c>
      <c r="AH136" s="78">
        <v>4090</v>
      </c>
      <c r="AI136" s="78"/>
      <c r="AJ136" s="78" t="s">
        <v>3649</v>
      </c>
      <c r="AK136" s="78"/>
      <c r="AL136" s="83" t="s">
        <v>4097</v>
      </c>
      <c r="AM136" s="78"/>
      <c r="AN136" s="80">
        <v>40555.726481481484</v>
      </c>
      <c r="AO136" s="78"/>
      <c r="AP136" s="78" t="b">
        <v>1</v>
      </c>
      <c r="AQ136" s="78" t="b">
        <v>1</v>
      </c>
      <c r="AR136" s="78" t="b">
        <v>1</v>
      </c>
      <c r="AS136" s="78"/>
      <c r="AT136" s="78">
        <v>34</v>
      </c>
      <c r="AU136" s="83" t="s">
        <v>4485</v>
      </c>
      <c r="AV136" s="78" t="b">
        <v>0</v>
      </c>
      <c r="AW136" s="78" t="s">
        <v>4591</v>
      </c>
      <c r="AX136" s="83" t="s">
        <v>4733</v>
      </c>
      <c r="AY136" s="78" t="s">
        <v>66</v>
      </c>
      <c r="AZ136" s="48" t="s">
        <v>1017</v>
      </c>
      <c r="BA136" s="48" t="s">
        <v>1017</v>
      </c>
      <c r="BB136" s="48" t="s">
        <v>1041</v>
      </c>
      <c r="BC136" s="48" t="s">
        <v>1041</v>
      </c>
      <c r="BD136" s="48" t="s">
        <v>1048</v>
      </c>
      <c r="BE136" s="48" t="s">
        <v>1048</v>
      </c>
      <c r="BF136" s="106" t="s">
        <v>5107</v>
      </c>
      <c r="BG136" s="106" t="s">
        <v>5107</v>
      </c>
      <c r="BH136" s="106" t="s">
        <v>5428</v>
      </c>
      <c r="BI136" s="106" t="s">
        <v>5428</v>
      </c>
      <c r="BJ136" s="86" t="str">
        <f>REPLACE(INDEX(GroupVertices[Group],MATCH(Vertices[[#This Row],[Vertex]],GroupVertices[Vertex],0)),1,1,"")</f>
        <v>36</v>
      </c>
      <c r="BK136" s="2"/>
      <c r="BL136" s="3"/>
      <c r="BM136" s="3"/>
      <c r="BN136" s="3"/>
      <c r="BO136" s="3"/>
    </row>
    <row r="137" spans="1:67" ht="15">
      <c r="A137" s="64" t="s">
        <v>355</v>
      </c>
      <c r="B137" s="65"/>
      <c r="C137" s="65"/>
      <c r="D137" s="66">
        <v>1.5</v>
      </c>
      <c r="E137" s="68">
        <v>10</v>
      </c>
      <c r="F137" s="102" t="s">
        <v>1288</v>
      </c>
      <c r="G137" s="65"/>
      <c r="H137" s="69"/>
      <c r="I137" s="70"/>
      <c r="J137" s="70"/>
      <c r="K137" s="69" t="s">
        <v>3350</v>
      </c>
      <c r="L137" s="73"/>
      <c r="M137" s="74">
        <v>5150.6083984375</v>
      </c>
      <c r="N137" s="74">
        <v>6763.25439453125</v>
      </c>
      <c r="O137" s="75"/>
      <c r="P137" s="76"/>
      <c r="Q137" s="76"/>
      <c r="R137" s="88"/>
      <c r="S137" s="48">
        <v>2</v>
      </c>
      <c r="T137" s="48">
        <v>2</v>
      </c>
      <c r="U137" s="49">
        <v>0</v>
      </c>
      <c r="V137" s="49">
        <v>1</v>
      </c>
      <c r="W137" s="49">
        <v>0</v>
      </c>
      <c r="X137" s="49">
        <v>1.298243</v>
      </c>
      <c r="Y137" s="49">
        <v>0</v>
      </c>
      <c r="Z137" s="49">
        <v>1</v>
      </c>
      <c r="AA137" s="71">
        <v>137</v>
      </c>
      <c r="AB137" s="71"/>
      <c r="AC137" s="72"/>
      <c r="AD137" s="78" t="s">
        <v>3350</v>
      </c>
      <c r="AE137" s="78">
        <v>2203</v>
      </c>
      <c r="AF137" s="78">
        <v>2957</v>
      </c>
      <c r="AG137" s="78">
        <v>3387</v>
      </c>
      <c r="AH137" s="78">
        <v>3601</v>
      </c>
      <c r="AI137" s="78"/>
      <c r="AJ137" s="78" t="s">
        <v>3680</v>
      </c>
      <c r="AK137" s="78" t="s">
        <v>3938</v>
      </c>
      <c r="AL137" s="83" t="s">
        <v>4105</v>
      </c>
      <c r="AM137" s="78"/>
      <c r="AN137" s="80">
        <v>41397.123506944445</v>
      </c>
      <c r="AO137" s="83" t="s">
        <v>4330</v>
      </c>
      <c r="AP137" s="78" t="b">
        <v>0</v>
      </c>
      <c r="AQ137" s="78" t="b">
        <v>0</v>
      </c>
      <c r="AR137" s="78" t="b">
        <v>1</v>
      </c>
      <c r="AS137" s="78"/>
      <c r="AT137" s="78">
        <v>6</v>
      </c>
      <c r="AU137" s="83" t="s">
        <v>4488</v>
      </c>
      <c r="AV137" s="78" t="b">
        <v>0</v>
      </c>
      <c r="AW137" s="78" t="s">
        <v>4591</v>
      </c>
      <c r="AX137" s="83" t="s">
        <v>4765</v>
      </c>
      <c r="AY137" s="78" t="s">
        <v>66</v>
      </c>
      <c r="AZ137" s="48" t="s">
        <v>1019</v>
      </c>
      <c r="BA137" s="48" t="s">
        <v>1019</v>
      </c>
      <c r="BB137" s="48" t="s">
        <v>1043</v>
      </c>
      <c r="BC137" s="48" t="s">
        <v>1043</v>
      </c>
      <c r="BD137" s="48" t="s">
        <v>1048</v>
      </c>
      <c r="BE137" s="48" t="s">
        <v>1048</v>
      </c>
      <c r="BF137" s="106" t="s">
        <v>5135</v>
      </c>
      <c r="BG137" s="106" t="s">
        <v>5135</v>
      </c>
      <c r="BH137" s="106" t="s">
        <v>5456</v>
      </c>
      <c r="BI137" s="106" t="s">
        <v>5456</v>
      </c>
      <c r="BJ137" s="86" t="str">
        <f>REPLACE(INDEX(GroupVertices[Group],MATCH(Vertices[[#This Row],[Vertex]],GroupVertices[Vertex],0)),1,1,"")</f>
        <v>33</v>
      </c>
      <c r="BK137" s="2"/>
      <c r="BL137" s="3"/>
      <c r="BM137" s="3"/>
      <c r="BN137" s="3"/>
      <c r="BO137" s="3"/>
    </row>
    <row r="138" spans="1:67" ht="15">
      <c r="A138" s="64" t="s">
        <v>465</v>
      </c>
      <c r="B138" s="65"/>
      <c r="C138" s="65"/>
      <c r="D138" s="66">
        <v>1.5</v>
      </c>
      <c r="E138" s="68">
        <v>10</v>
      </c>
      <c r="F138" s="102" t="s">
        <v>4575</v>
      </c>
      <c r="G138" s="65"/>
      <c r="H138" s="69"/>
      <c r="I138" s="70"/>
      <c r="J138" s="70"/>
      <c r="K138" s="69" t="s">
        <v>3465</v>
      </c>
      <c r="L138" s="73"/>
      <c r="M138" s="74">
        <v>4785.39697265625</v>
      </c>
      <c r="N138" s="74">
        <v>2148.356201171875</v>
      </c>
      <c r="O138" s="75"/>
      <c r="P138" s="76"/>
      <c r="Q138" s="76"/>
      <c r="R138" s="88"/>
      <c r="S138" s="48">
        <v>2</v>
      </c>
      <c r="T138" s="48">
        <v>1</v>
      </c>
      <c r="U138" s="49">
        <v>0</v>
      </c>
      <c r="V138" s="49">
        <v>1</v>
      </c>
      <c r="W138" s="49">
        <v>0</v>
      </c>
      <c r="X138" s="49">
        <v>1.298243</v>
      </c>
      <c r="Y138" s="49">
        <v>0</v>
      </c>
      <c r="Z138" s="49">
        <v>0</v>
      </c>
      <c r="AA138" s="71">
        <v>138</v>
      </c>
      <c r="AB138" s="71"/>
      <c r="AC138" s="72"/>
      <c r="AD138" s="78" t="s">
        <v>3465</v>
      </c>
      <c r="AE138" s="78">
        <v>334</v>
      </c>
      <c r="AF138" s="78">
        <v>170</v>
      </c>
      <c r="AG138" s="78">
        <v>434</v>
      </c>
      <c r="AH138" s="78">
        <v>5746</v>
      </c>
      <c r="AI138" s="78"/>
      <c r="AJ138" s="78" t="s">
        <v>3786</v>
      </c>
      <c r="AK138" s="78"/>
      <c r="AL138" s="78"/>
      <c r="AM138" s="78"/>
      <c r="AN138" s="80">
        <v>43576.97657407408</v>
      </c>
      <c r="AO138" s="83" t="s">
        <v>4436</v>
      </c>
      <c r="AP138" s="78" t="b">
        <v>1</v>
      </c>
      <c r="AQ138" s="78" t="b">
        <v>0</v>
      </c>
      <c r="AR138" s="78" t="b">
        <v>0</v>
      </c>
      <c r="AS138" s="78"/>
      <c r="AT138" s="78">
        <v>0</v>
      </c>
      <c r="AU138" s="78"/>
      <c r="AV138" s="78" t="b">
        <v>0</v>
      </c>
      <c r="AW138" s="78" t="s">
        <v>4591</v>
      </c>
      <c r="AX138" s="83" t="s">
        <v>4882</v>
      </c>
      <c r="AY138" s="78" t="s">
        <v>66</v>
      </c>
      <c r="AZ138" s="48"/>
      <c r="BA138" s="48"/>
      <c r="BB138" s="48"/>
      <c r="BC138" s="48"/>
      <c r="BD138" s="48" t="s">
        <v>1102</v>
      </c>
      <c r="BE138" s="48" t="s">
        <v>1102</v>
      </c>
      <c r="BF138" s="106" t="s">
        <v>5223</v>
      </c>
      <c r="BG138" s="106" t="s">
        <v>5223</v>
      </c>
      <c r="BH138" s="106" t="s">
        <v>5540</v>
      </c>
      <c r="BI138" s="106" t="s">
        <v>5540</v>
      </c>
      <c r="BJ138" s="86" t="str">
        <f>REPLACE(INDEX(GroupVertices[Group],MATCH(Vertices[[#This Row],[Vertex]],GroupVertices[Vertex],0)),1,1,"")</f>
        <v>38</v>
      </c>
      <c r="BK138" s="2"/>
      <c r="BL138" s="3"/>
      <c r="BM138" s="3"/>
      <c r="BN138" s="3"/>
      <c r="BO138" s="3"/>
    </row>
    <row r="139" spans="1:67" ht="15">
      <c r="A139" s="64" t="s">
        <v>509</v>
      </c>
      <c r="B139" s="65"/>
      <c r="C139" s="65"/>
      <c r="D139" s="66">
        <v>1.5</v>
      </c>
      <c r="E139" s="68">
        <v>10</v>
      </c>
      <c r="F139" s="102" t="s">
        <v>1416</v>
      </c>
      <c r="G139" s="65"/>
      <c r="H139" s="69"/>
      <c r="I139" s="70"/>
      <c r="J139" s="70"/>
      <c r="K139" s="69" t="s">
        <v>3509</v>
      </c>
      <c r="L139" s="73"/>
      <c r="M139" s="74">
        <v>4218.70751953125</v>
      </c>
      <c r="N139" s="74">
        <v>954.8416137695312</v>
      </c>
      <c r="O139" s="75"/>
      <c r="P139" s="76"/>
      <c r="Q139" s="76"/>
      <c r="R139" s="88"/>
      <c r="S139" s="48">
        <v>2</v>
      </c>
      <c r="T139" s="48">
        <v>1</v>
      </c>
      <c r="U139" s="49">
        <v>0</v>
      </c>
      <c r="V139" s="49">
        <v>1</v>
      </c>
      <c r="W139" s="49">
        <v>0</v>
      </c>
      <c r="X139" s="49">
        <v>1.298243</v>
      </c>
      <c r="Y139" s="49">
        <v>0</v>
      </c>
      <c r="Z139" s="49">
        <v>0</v>
      </c>
      <c r="AA139" s="71">
        <v>139</v>
      </c>
      <c r="AB139" s="71"/>
      <c r="AC139" s="72"/>
      <c r="AD139" s="78" t="s">
        <v>3509</v>
      </c>
      <c r="AE139" s="78">
        <v>765</v>
      </c>
      <c r="AF139" s="78">
        <v>740</v>
      </c>
      <c r="AG139" s="78">
        <v>25854</v>
      </c>
      <c r="AH139" s="78">
        <v>5211</v>
      </c>
      <c r="AI139" s="78"/>
      <c r="AJ139" s="78" t="s">
        <v>3825</v>
      </c>
      <c r="AK139" s="78" t="s">
        <v>4035</v>
      </c>
      <c r="AL139" s="83" t="s">
        <v>4163</v>
      </c>
      <c r="AM139" s="78"/>
      <c r="AN139" s="80">
        <v>41312.96239583333</v>
      </c>
      <c r="AO139" s="83" t="s">
        <v>4475</v>
      </c>
      <c r="AP139" s="78" t="b">
        <v>0</v>
      </c>
      <c r="AQ139" s="78" t="b">
        <v>0</v>
      </c>
      <c r="AR139" s="78" t="b">
        <v>0</v>
      </c>
      <c r="AS139" s="78"/>
      <c r="AT139" s="78">
        <v>35</v>
      </c>
      <c r="AU139" s="83" t="s">
        <v>4494</v>
      </c>
      <c r="AV139" s="78" t="b">
        <v>0</v>
      </c>
      <c r="AW139" s="78" t="s">
        <v>4591</v>
      </c>
      <c r="AX139" s="83" t="s">
        <v>4926</v>
      </c>
      <c r="AY139" s="78" t="s">
        <v>66</v>
      </c>
      <c r="AZ139" s="48"/>
      <c r="BA139" s="48"/>
      <c r="BB139" s="48"/>
      <c r="BC139" s="48"/>
      <c r="BD139" s="48" t="s">
        <v>1048</v>
      </c>
      <c r="BE139" s="48" t="s">
        <v>1048</v>
      </c>
      <c r="BF139" s="106" t="s">
        <v>5258</v>
      </c>
      <c r="BG139" s="106" t="s">
        <v>5258</v>
      </c>
      <c r="BH139" s="106" t="s">
        <v>5575</v>
      </c>
      <c r="BI139" s="106" t="s">
        <v>5575</v>
      </c>
      <c r="BJ139" s="86" t="str">
        <f>REPLACE(INDEX(GroupVertices[Group],MATCH(Vertices[[#This Row],[Vertex]],GroupVertices[Vertex],0)),1,1,"")</f>
        <v>34</v>
      </c>
      <c r="BK139" s="2"/>
      <c r="BL139" s="3"/>
      <c r="BM139" s="3"/>
      <c r="BN139" s="3"/>
      <c r="BO139" s="3"/>
    </row>
    <row r="140" spans="1:67" ht="15">
      <c r="A140" s="64" t="s">
        <v>521</v>
      </c>
      <c r="B140" s="65"/>
      <c r="C140" s="65"/>
      <c r="D140" s="66">
        <v>1.5</v>
      </c>
      <c r="E140" s="68">
        <v>10</v>
      </c>
      <c r="F140" s="102" t="s">
        <v>1261</v>
      </c>
      <c r="G140" s="65"/>
      <c r="H140" s="69"/>
      <c r="I140" s="70"/>
      <c r="J140" s="70"/>
      <c r="K140" s="69" t="s">
        <v>3180</v>
      </c>
      <c r="L140" s="73"/>
      <c r="M140" s="74">
        <v>5666.92236328125</v>
      </c>
      <c r="N140" s="74">
        <v>6763.2568359375</v>
      </c>
      <c r="O140" s="75"/>
      <c r="P140" s="76"/>
      <c r="Q140" s="76"/>
      <c r="R140" s="88"/>
      <c r="S140" s="48">
        <v>1</v>
      </c>
      <c r="T140" s="48">
        <v>0</v>
      </c>
      <c r="U140" s="49">
        <v>0</v>
      </c>
      <c r="V140" s="49">
        <v>1</v>
      </c>
      <c r="W140" s="49">
        <v>0</v>
      </c>
      <c r="X140" s="49">
        <v>0.999998</v>
      </c>
      <c r="Y140" s="49">
        <v>0</v>
      </c>
      <c r="Z140" s="49">
        <v>0</v>
      </c>
      <c r="AA140" s="71">
        <v>140</v>
      </c>
      <c r="AB140" s="71"/>
      <c r="AC140" s="72"/>
      <c r="AD140" s="78" t="s">
        <v>3180</v>
      </c>
      <c r="AE140" s="78">
        <v>2</v>
      </c>
      <c r="AF140" s="78">
        <v>2</v>
      </c>
      <c r="AG140" s="78">
        <v>0</v>
      </c>
      <c r="AH140" s="78">
        <v>0</v>
      </c>
      <c r="AI140" s="78"/>
      <c r="AJ140" s="78"/>
      <c r="AK140" s="78"/>
      <c r="AL140" s="78"/>
      <c r="AM140" s="78"/>
      <c r="AN140" s="80">
        <v>40346.391875</v>
      </c>
      <c r="AO140" s="78"/>
      <c r="AP140" s="78" t="b">
        <v>1</v>
      </c>
      <c r="AQ140" s="78" t="b">
        <v>1</v>
      </c>
      <c r="AR140" s="78" t="b">
        <v>0</v>
      </c>
      <c r="AS140" s="78"/>
      <c r="AT140" s="78">
        <v>0</v>
      </c>
      <c r="AU140" s="83" t="s">
        <v>4485</v>
      </c>
      <c r="AV140" s="78" t="b">
        <v>0</v>
      </c>
      <c r="AW140" s="78" t="s">
        <v>4591</v>
      </c>
      <c r="AX140" s="83" t="s">
        <v>4594</v>
      </c>
      <c r="AY140" s="78" t="s">
        <v>65</v>
      </c>
      <c r="AZ140" s="48"/>
      <c r="BA140" s="48"/>
      <c r="BB140" s="48"/>
      <c r="BC140" s="48"/>
      <c r="BD140" s="48"/>
      <c r="BE140" s="48"/>
      <c r="BF140" s="48"/>
      <c r="BG140" s="48"/>
      <c r="BH140" s="48"/>
      <c r="BI140" s="48"/>
      <c r="BJ140" s="78" t="str">
        <f>REPLACE(INDEX(GroupVertices[Group],MATCH(Vertices[[#This Row],[Vertex]],GroupVertices[Vertex],0)),1,1,"")</f>
        <v>22</v>
      </c>
      <c r="BK140" s="2"/>
      <c r="BL140" s="3"/>
      <c r="BM140" s="3"/>
      <c r="BN140" s="3"/>
      <c r="BO140" s="3"/>
    </row>
    <row r="141" spans="1:67" ht="15">
      <c r="A141" s="64" t="s">
        <v>272</v>
      </c>
      <c r="B141" s="65"/>
      <c r="C141" s="65"/>
      <c r="D141" s="66">
        <v>1.5</v>
      </c>
      <c r="E141" s="68">
        <v>10</v>
      </c>
      <c r="F141" s="102" t="s">
        <v>1218</v>
      </c>
      <c r="G141" s="65"/>
      <c r="H141" s="69"/>
      <c r="I141" s="70"/>
      <c r="J141" s="70"/>
      <c r="K141" s="69" t="s">
        <v>3249</v>
      </c>
      <c r="L141" s="73"/>
      <c r="M141" s="74">
        <v>4785.4072265625</v>
      </c>
      <c r="N141" s="74">
        <v>9680.73046875</v>
      </c>
      <c r="O141" s="75"/>
      <c r="P141" s="76"/>
      <c r="Q141" s="76"/>
      <c r="R141" s="88"/>
      <c r="S141" s="48">
        <v>1</v>
      </c>
      <c r="T141" s="48">
        <v>2</v>
      </c>
      <c r="U141" s="49">
        <v>0</v>
      </c>
      <c r="V141" s="49">
        <v>1</v>
      </c>
      <c r="W141" s="49">
        <v>0</v>
      </c>
      <c r="X141" s="49">
        <v>1.298243</v>
      </c>
      <c r="Y141" s="49">
        <v>0</v>
      </c>
      <c r="Z141" s="49">
        <v>0</v>
      </c>
      <c r="AA141" s="71">
        <v>141</v>
      </c>
      <c r="AB141" s="71"/>
      <c r="AC141" s="72"/>
      <c r="AD141" s="78" t="s">
        <v>3249</v>
      </c>
      <c r="AE141" s="78">
        <v>411</v>
      </c>
      <c r="AF141" s="78">
        <v>266</v>
      </c>
      <c r="AG141" s="78">
        <v>182314</v>
      </c>
      <c r="AH141" s="78">
        <v>16690</v>
      </c>
      <c r="AI141" s="78"/>
      <c r="AJ141" s="78" t="s">
        <v>3587</v>
      </c>
      <c r="AK141" s="78" t="s">
        <v>3881</v>
      </c>
      <c r="AL141" s="78"/>
      <c r="AM141" s="78"/>
      <c r="AN141" s="80">
        <v>39704.45</v>
      </c>
      <c r="AO141" s="83" t="s">
        <v>4237</v>
      </c>
      <c r="AP141" s="78" t="b">
        <v>0</v>
      </c>
      <c r="AQ141" s="78" t="b">
        <v>0</v>
      </c>
      <c r="AR141" s="78" t="b">
        <v>1</v>
      </c>
      <c r="AS141" s="78"/>
      <c r="AT141" s="78">
        <v>88</v>
      </c>
      <c r="AU141" s="83" t="s">
        <v>4485</v>
      </c>
      <c r="AV141" s="78" t="b">
        <v>0</v>
      </c>
      <c r="AW141" s="78" t="s">
        <v>4591</v>
      </c>
      <c r="AX141" s="83" t="s">
        <v>4664</v>
      </c>
      <c r="AY141" s="78" t="s">
        <v>66</v>
      </c>
      <c r="AZ141" s="48"/>
      <c r="BA141" s="48"/>
      <c r="BB141" s="48"/>
      <c r="BC141" s="48"/>
      <c r="BD141" s="48" t="s">
        <v>1048</v>
      </c>
      <c r="BE141" s="48" t="s">
        <v>1048</v>
      </c>
      <c r="BF141" s="106" t="s">
        <v>5056</v>
      </c>
      <c r="BG141" s="106" t="s">
        <v>5274</v>
      </c>
      <c r="BH141" s="106" t="s">
        <v>5378</v>
      </c>
      <c r="BI141" s="106" t="s">
        <v>5378</v>
      </c>
      <c r="BJ141" s="86" t="str">
        <f>REPLACE(INDEX(GroupVertices[Group],MATCH(Vertices[[#This Row],[Vertex]],GroupVertices[Vertex],0)),1,1,"")</f>
        <v>35</v>
      </c>
      <c r="BK141" s="2"/>
      <c r="BL141" s="3"/>
      <c r="BM141" s="3"/>
      <c r="BN141" s="3"/>
      <c r="BO141" s="3"/>
    </row>
    <row r="142" spans="1:67" ht="15">
      <c r="A142" s="64" t="s">
        <v>532</v>
      </c>
      <c r="B142" s="65"/>
      <c r="C142" s="65"/>
      <c r="D142" s="66">
        <v>1.5</v>
      </c>
      <c r="E142" s="68">
        <v>10</v>
      </c>
      <c r="F142" s="102" t="s">
        <v>4523</v>
      </c>
      <c r="G142" s="65"/>
      <c r="H142" s="69"/>
      <c r="I142" s="70"/>
      <c r="J142" s="70"/>
      <c r="K142" s="69" t="s">
        <v>3250</v>
      </c>
      <c r="L142" s="73"/>
      <c r="M142" s="74">
        <v>5150.6103515625</v>
      </c>
      <c r="N142" s="74">
        <v>8911.5751953125</v>
      </c>
      <c r="O142" s="75"/>
      <c r="P142" s="76"/>
      <c r="Q142" s="76"/>
      <c r="R142" s="88"/>
      <c r="S142" s="48">
        <v>1</v>
      </c>
      <c r="T142" s="48">
        <v>0</v>
      </c>
      <c r="U142" s="49">
        <v>0</v>
      </c>
      <c r="V142" s="49">
        <v>1</v>
      </c>
      <c r="W142" s="49">
        <v>0</v>
      </c>
      <c r="X142" s="49">
        <v>0.701753</v>
      </c>
      <c r="Y142" s="49">
        <v>0</v>
      </c>
      <c r="Z142" s="49">
        <v>0</v>
      </c>
      <c r="AA142" s="71">
        <v>142</v>
      </c>
      <c r="AB142" s="71"/>
      <c r="AC142" s="72"/>
      <c r="AD142" s="78" t="s">
        <v>3250</v>
      </c>
      <c r="AE142" s="78">
        <v>52</v>
      </c>
      <c r="AF142" s="78">
        <v>14</v>
      </c>
      <c r="AG142" s="78">
        <v>73</v>
      </c>
      <c r="AH142" s="78">
        <v>100</v>
      </c>
      <c r="AI142" s="78"/>
      <c r="AJ142" s="78"/>
      <c r="AK142" s="78" t="s">
        <v>3881</v>
      </c>
      <c r="AL142" s="78"/>
      <c r="AM142" s="78"/>
      <c r="AN142" s="80">
        <v>42889.14025462963</v>
      </c>
      <c r="AO142" s="78"/>
      <c r="AP142" s="78" t="b">
        <v>1</v>
      </c>
      <c r="AQ142" s="78" t="b">
        <v>0</v>
      </c>
      <c r="AR142" s="78" t="b">
        <v>0</v>
      </c>
      <c r="AS142" s="78"/>
      <c r="AT142" s="78">
        <v>0</v>
      </c>
      <c r="AU142" s="78"/>
      <c r="AV142" s="78" t="b">
        <v>0</v>
      </c>
      <c r="AW142" s="78" t="s">
        <v>4591</v>
      </c>
      <c r="AX142" s="83" t="s">
        <v>4665</v>
      </c>
      <c r="AY142" s="78" t="s">
        <v>65</v>
      </c>
      <c r="AZ142" s="48"/>
      <c r="BA142" s="48"/>
      <c r="BB142" s="48"/>
      <c r="BC142" s="48"/>
      <c r="BD142" s="48"/>
      <c r="BE142" s="48"/>
      <c r="BF142" s="48"/>
      <c r="BG142" s="48"/>
      <c r="BH142" s="48"/>
      <c r="BI142" s="48"/>
      <c r="BJ142" s="78" t="str">
        <f>REPLACE(INDEX(GroupVertices[Group],MATCH(Vertices[[#This Row],[Vertex]],GroupVertices[Vertex],0)),1,1,"")</f>
        <v>35</v>
      </c>
      <c r="BK142" s="2"/>
      <c r="BL142" s="3"/>
      <c r="BM142" s="3"/>
      <c r="BN142" s="3"/>
      <c r="BO142" s="3"/>
    </row>
    <row r="143" spans="1:67" ht="15">
      <c r="A143" s="64" t="s">
        <v>284</v>
      </c>
      <c r="B143" s="65"/>
      <c r="C143" s="65"/>
      <c r="D143" s="66">
        <v>1.5</v>
      </c>
      <c r="E143" s="68">
        <v>10</v>
      </c>
      <c r="F143" s="102" t="s">
        <v>1228</v>
      </c>
      <c r="G143" s="65"/>
      <c r="H143" s="69"/>
      <c r="I143" s="70"/>
      <c r="J143" s="70"/>
      <c r="K143" s="69" t="s">
        <v>3265</v>
      </c>
      <c r="L143" s="73"/>
      <c r="M143" s="74">
        <v>5150.6015625</v>
      </c>
      <c r="N143" s="74">
        <v>318.3005065917969</v>
      </c>
      <c r="O143" s="75"/>
      <c r="P143" s="76"/>
      <c r="Q143" s="76"/>
      <c r="R143" s="88"/>
      <c r="S143" s="48">
        <v>1</v>
      </c>
      <c r="T143" s="48">
        <v>2</v>
      </c>
      <c r="U143" s="49">
        <v>0</v>
      </c>
      <c r="V143" s="49">
        <v>1</v>
      </c>
      <c r="W143" s="49">
        <v>0</v>
      </c>
      <c r="X143" s="49">
        <v>1.298243</v>
      </c>
      <c r="Y143" s="49">
        <v>0</v>
      </c>
      <c r="Z143" s="49">
        <v>0</v>
      </c>
      <c r="AA143" s="71">
        <v>143</v>
      </c>
      <c r="AB143" s="71"/>
      <c r="AC143" s="72"/>
      <c r="AD143" s="78" t="s">
        <v>3265</v>
      </c>
      <c r="AE143" s="78">
        <v>261</v>
      </c>
      <c r="AF143" s="78">
        <v>387</v>
      </c>
      <c r="AG143" s="78">
        <v>26629</v>
      </c>
      <c r="AH143" s="78">
        <v>14337</v>
      </c>
      <c r="AI143" s="78"/>
      <c r="AJ143" s="78" t="s">
        <v>3601</v>
      </c>
      <c r="AK143" s="78" t="s">
        <v>3894</v>
      </c>
      <c r="AL143" s="83" t="s">
        <v>4073</v>
      </c>
      <c r="AM143" s="78"/>
      <c r="AN143" s="80">
        <v>42323.18142361111</v>
      </c>
      <c r="AO143" s="83" t="s">
        <v>4250</v>
      </c>
      <c r="AP143" s="78" t="b">
        <v>1</v>
      </c>
      <c r="AQ143" s="78" t="b">
        <v>0</v>
      </c>
      <c r="AR143" s="78" t="b">
        <v>1</v>
      </c>
      <c r="AS143" s="78"/>
      <c r="AT143" s="78">
        <v>6</v>
      </c>
      <c r="AU143" s="83" t="s">
        <v>4485</v>
      </c>
      <c r="AV143" s="78" t="b">
        <v>0</v>
      </c>
      <c r="AW143" s="78" t="s">
        <v>4591</v>
      </c>
      <c r="AX143" s="83" t="s">
        <v>4680</v>
      </c>
      <c r="AY143" s="78" t="s">
        <v>66</v>
      </c>
      <c r="AZ143" s="48"/>
      <c r="BA143" s="48"/>
      <c r="BB143" s="48"/>
      <c r="BC143" s="48"/>
      <c r="BD143" s="48" t="s">
        <v>1048</v>
      </c>
      <c r="BE143" s="48" t="s">
        <v>1048</v>
      </c>
      <c r="BF143" s="106" t="s">
        <v>5071</v>
      </c>
      <c r="BG143" s="106" t="s">
        <v>5279</v>
      </c>
      <c r="BH143" s="106" t="s">
        <v>5393</v>
      </c>
      <c r="BI143" s="106" t="s">
        <v>5393</v>
      </c>
      <c r="BJ143" s="86" t="str">
        <f>REPLACE(INDEX(GroupVertices[Group],MATCH(Vertices[[#This Row],[Vertex]],GroupVertices[Vertex],0)),1,1,"")</f>
        <v>31</v>
      </c>
      <c r="BK143" s="2"/>
      <c r="BL143" s="3"/>
      <c r="BM143" s="3"/>
      <c r="BN143" s="3"/>
      <c r="BO143" s="3"/>
    </row>
    <row r="144" spans="1:67" ht="15">
      <c r="A144" s="64" t="s">
        <v>533</v>
      </c>
      <c r="B144" s="65"/>
      <c r="C144" s="65"/>
      <c r="D144" s="66">
        <v>1.5</v>
      </c>
      <c r="E144" s="68">
        <v>10</v>
      </c>
      <c r="F144" s="102" t="s">
        <v>4527</v>
      </c>
      <c r="G144" s="65"/>
      <c r="H144" s="69"/>
      <c r="I144" s="70"/>
      <c r="J144" s="70"/>
      <c r="K144" s="69" t="s">
        <v>3266</v>
      </c>
      <c r="L144" s="73"/>
      <c r="M144" s="74">
        <v>4785.39892578125</v>
      </c>
      <c r="N144" s="74">
        <v>1087.454345703125</v>
      </c>
      <c r="O144" s="75"/>
      <c r="P144" s="76"/>
      <c r="Q144" s="76"/>
      <c r="R144" s="88"/>
      <c r="S144" s="48">
        <v>1</v>
      </c>
      <c r="T144" s="48">
        <v>0</v>
      </c>
      <c r="U144" s="49">
        <v>0</v>
      </c>
      <c r="V144" s="49">
        <v>1</v>
      </c>
      <c r="W144" s="49">
        <v>0</v>
      </c>
      <c r="X144" s="49">
        <v>0.701753</v>
      </c>
      <c r="Y144" s="49">
        <v>0</v>
      </c>
      <c r="Z144" s="49">
        <v>0</v>
      </c>
      <c r="AA144" s="71">
        <v>144</v>
      </c>
      <c r="AB144" s="71"/>
      <c r="AC144" s="72"/>
      <c r="AD144" s="78" t="s">
        <v>3266</v>
      </c>
      <c r="AE144" s="78">
        <v>875</v>
      </c>
      <c r="AF144" s="78">
        <v>68608</v>
      </c>
      <c r="AG144" s="78">
        <v>10087</v>
      </c>
      <c r="AH144" s="78">
        <v>13670</v>
      </c>
      <c r="AI144" s="78"/>
      <c r="AJ144" s="78" t="s">
        <v>3602</v>
      </c>
      <c r="AK144" s="78" t="s">
        <v>3117</v>
      </c>
      <c r="AL144" s="83" t="s">
        <v>4074</v>
      </c>
      <c r="AM144" s="78"/>
      <c r="AN144" s="80">
        <v>40617.71697916667</v>
      </c>
      <c r="AO144" s="83" t="s">
        <v>4251</v>
      </c>
      <c r="AP144" s="78" t="b">
        <v>0</v>
      </c>
      <c r="AQ144" s="78" t="b">
        <v>0</v>
      </c>
      <c r="AR144" s="78" t="b">
        <v>0</v>
      </c>
      <c r="AS144" s="78"/>
      <c r="AT144" s="78">
        <v>661</v>
      </c>
      <c r="AU144" s="83" t="s">
        <v>4485</v>
      </c>
      <c r="AV144" s="78" t="b">
        <v>1</v>
      </c>
      <c r="AW144" s="78" t="s">
        <v>4591</v>
      </c>
      <c r="AX144" s="83" t="s">
        <v>4681</v>
      </c>
      <c r="AY144" s="78" t="s">
        <v>65</v>
      </c>
      <c r="AZ144" s="48"/>
      <c r="BA144" s="48"/>
      <c r="BB144" s="48"/>
      <c r="BC144" s="48"/>
      <c r="BD144" s="48"/>
      <c r="BE144" s="48"/>
      <c r="BF144" s="48"/>
      <c r="BG144" s="48"/>
      <c r="BH144" s="48"/>
      <c r="BI144" s="48"/>
      <c r="BJ144" s="78" t="str">
        <f>REPLACE(INDEX(GroupVertices[Group],MATCH(Vertices[[#This Row],[Vertex]],GroupVertices[Vertex],0)),1,1,"")</f>
        <v>31</v>
      </c>
      <c r="BK144" s="2"/>
      <c r="BL144" s="3"/>
      <c r="BM144" s="3"/>
      <c r="BN144" s="3"/>
      <c r="BO144" s="3"/>
    </row>
    <row r="145" spans="1:67" ht="15">
      <c r="A145" s="64" t="s">
        <v>536</v>
      </c>
      <c r="B145" s="65"/>
      <c r="C145" s="65"/>
      <c r="D145" s="66">
        <v>1.5</v>
      </c>
      <c r="E145" s="68">
        <v>10</v>
      </c>
      <c r="F145" s="102" t="s">
        <v>4532</v>
      </c>
      <c r="G145" s="65"/>
      <c r="H145" s="69"/>
      <c r="I145" s="70"/>
      <c r="J145" s="70"/>
      <c r="K145" s="69" t="s">
        <v>3279</v>
      </c>
      <c r="L145" s="73"/>
      <c r="M145" s="74">
        <v>5666.93017578125</v>
      </c>
      <c r="N145" s="74">
        <v>1405.7078857421875</v>
      </c>
      <c r="O145" s="75"/>
      <c r="P145" s="76"/>
      <c r="Q145" s="76"/>
      <c r="R145" s="88"/>
      <c r="S145" s="48">
        <v>1</v>
      </c>
      <c r="T145" s="48">
        <v>0</v>
      </c>
      <c r="U145" s="49">
        <v>0</v>
      </c>
      <c r="V145" s="49">
        <v>1</v>
      </c>
      <c r="W145" s="49">
        <v>0</v>
      </c>
      <c r="X145" s="49">
        <v>0.999998</v>
      </c>
      <c r="Y145" s="49">
        <v>0</v>
      </c>
      <c r="Z145" s="49">
        <v>0</v>
      </c>
      <c r="AA145" s="71">
        <v>145</v>
      </c>
      <c r="AB145" s="71"/>
      <c r="AC145" s="72"/>
      <c r="AD145" s="78" t="s">
        <v>3279</v>
      </c>
      <c r="AE145" s="78">
        <v>6309</v>
      </c>
      <c r="AF145" s="78">
        <v>599028</v>
      </c>
      <c r="AG145" s="78">
        <v>292290</v>
      </c>
      <c r="AH145" s="78">
        <v>12125</v>
      </c>
      <c r="AI145" s="78"/>
      <c r="AJ145" s="78" t="s">
        <v>3614</v>
      </c>
      <c r="AK145" s="78" t="s">
        <v>3091</v>
      </c>
      <c r="AL145" s="83" t="s">
        <v>4080</v>
      </c>
      <c r="AM145" s="78"/>
      <c r="AN145" s="80">
        <v>39583.66061342593</v>
      </c>
      <c r="AO145" s="83" t="s">
        <v>4263</v>
      </c>
      <c r="AP145" s="78" t="b">
        <v>0</v>
      </c>
      <c r="AQ145" s="78" t="b">
        <v>0</v>
      </c>
      <c r="AR145" s="78" t="b">
        <v>1</v>
      </c>
      <c r="AS145" s="78"/>
      <c r="AT145" s="78">
        <v>2325</v>
      </c>
      <c r="AU145" s="83" t="s">
        <v>4485</v>
      </c>
      <c r="AV145" s="78" t="b">
        <v>1</v>
      </c>
      <c r="AW145" s="78" t="s">
        <v>4591</v>
      </c>
      <c r="AX145" s="83" t="s">
        <v>4694</v>
      </c>
      <c r="AY145" s="78" t="s">
        <v>65</v>
      </c>
      <c r="AZ145" s="48"/>
      <c r="BA145" s="48"/>
      <c r="BB145" s="48"/>
      <c r="BC145" s="48"/>
      <c r="BD145" s="48"/>
      <c r="BE145" s="48"/>
      <c r="BF145" s="48"/>
      <c r="BG145" s="48"/>
      <c r="BH145" s="48"/>
      <c r="BI145" s="48"/>
      <c r="BJ145" s="78" t="str">
        <f>REPLACE(INDEX(GroupVertices[Group],MATCH(Vertices[[#This Row],[Vertex]],GroupVertices[Vertex],0)),1,1,"")</f>
        <v>27</v>
      </c>
      <c r="BK145" s="2"/>
      <c r="BL145" s="3"/>
      <c r="BM145" s="3"/>
      <c r="BN145" s="3"/>
      <c r="BO145" s="3"/>
    </row>
    <row r="146" spans="1:67" ht="15">
      <c r="A146" s="64" t="s">
        <v>537</v>
      </c>
      <c r="B146" s="65"/>
      <c r="C146" s="65"/>
      <c r="D146" s="66">
        <v>1.5</v>
      </c>
      <c r="E146" s="68">
        <v>10</v>
      </c>
      <c r="F146" s="102" t="s">
        <v>4537</v>
      </c>
      <c r="G146" s="65"/>
      <c r="H146" s="69"/>
      <c r="I146" s="70"/>
      <c r="J146" s="70"/>
      <c r="K146" s="69" t="s">
        <v>3296</v>
      </c>
      <c r="L146" s="73"/>
      <c r="M146" s="74">
        <v>5666.9208984375</v>
      </c>
      <c r="N146" s="74">
        <v>318.3005065917969</v>
      </c>
      <c r="O146" s="75"/>
      <c r="P146" s="76"/>
      <c r="Q146" s="76"/>
      <c r="R146" s="88"/>
      <c r="S146" s="48">
        <v>1</v>
      </c>
      <c r="T146" s="48">
        <v>0</v>
      </c>
      <c r="U146" s="49">
        <v>0</v>
      </c>
      <c r="V146" s="49">
        <v>1</v>
      </c>
      <c r="W146" s="49">
        <v>0</v>
      </c>
      <c r="X146" s="49">
        <v>0.999998</v>
      </c>
      <c r="Y146" s="49">
        <v>0</v>
      </c>
      <c r="Z146" s="49">
        <v>0</v>
      </c>
      <c r="AA146" s="71">
        <v>146</v>
      </c>
      <c r="AB146" s="71"/>
      <c r="AC146" s="72"/>
      <c r="AD146" s="78" t="s">
        <v>3296</v>
      </c>
      <c r="AE146" s="78">
        <v>991</v>
      </c>
      <c r="AF146" s="78">
        <v>2158413</v>
      </c>
      <c r="AG146" s="78">
        <v>46708</v>
      </c>
      <c r="AH146" s="78">
        <v>13791</v>
      </c>
      <c r="AI146" s="78"/>
      <c r="AJ146" s="78" t="s">
        <v>3630</v>
      </c>
      <c r="AK146" s="78" t="s">
        <v>3912</v>
      </c>
      <c r="AL146" s="83" t="s">
        <v>4042</v>
      </c>
      <c r="AM146" s="78"/>
      <c r="AN146" s="80">
        <v>40540.94244212963</v>
      </c>
      <c r="AO146" s="83" t="s">
        <v>4280</v>
      </c>
      <c r="AP146" s="78" t="b">
        <v>0</v>
      </c>
      <c r="AQ146" s="78" t="b">
        <v>0</v>
      </c>
      <c r="AR146" s="78" t="b">
        <v>1</v>
      </c>
      <c r="AS146" s="78"/>
      <c r="AT146" s="78">
        <v>3307</v>
      </c>
      <c r="AU146" s="83" t="s">
        <v>4485</v>
      </c>
      <c r="AV146" s="78" t="b">
        <v>1</v>
      </c>
      <c r="AW146" s="78" t="s">
        <v>4591</v>
      </c>
      <c r="AX146" s="83" t="s">
        <v>4711</v>
      </c>
      <c r="AY146" s="78" t="s">
        <v>65</v>
      </c>
      <c r="AZ146" s="48"/>
      <c r="BA146" s="48"/>
      <c r="BB146" s="48"/>
      <c r="BC146" s="48"/>
      <c r="BD146" s="48"/>
      <c r="BE146" s="48"/>
      <c r="BF146" s="48"/>
      <c r="BG146" s="48"/>
      <c r="BH146" s="48"/>
      <c r="BI146" s="48"/>
      <c r="BJ146" s="78" t="str">
        <f>REPLACE(INDEX(GroupVertices[Group],MATCH(Vertices[[#This Row],[Vertex]],GroupVertices[Vertex],0)),1,1,"")</f>
        <v>28</v>
      </c>
      <c r="BK146" s="2"/>
      <c r="BL146" s="3"/>
      <c r="BM146" s="3"/>
      <c r="BN146" s="3"/>
      <c r="BO146" s="3"/>
    </row>
    <row r="147" spans="1:67" ht="15">
      <c r="A147" s="64" t="s">
        <v>540</v>
      </c>
      <c r="B147" s="65"/>
      <c r="C147" s="65"/>
      <c r="D147" s="66">
        <v>1.5</v>
      </c>
      <c r="E147" s="68">
        <v>10</v>
      </c>
      <c r="F147" s="102" t="s">
        <v>4543</v>
      </c>
      <c r="G147" s="65"/>
      <c r="H147" s="69"/>
      <c r="I147" s="70"/>
      <c r="J147" s="70"/>
      <c r="K147" s="69" t="s">
        <v>3313</v>
      </c>
      <c r="L147" s="73"/>
      <c r="M147" s="74">
        <v>5666.931640625</v>
      </c>
      <c r="N147" s="74">
        <v>7850.67626953125</v>
      </c>
      <c r="O147" s="75"/>
      <c r="P147" s="76"/>
      <c r="Q147" s="76"/>
      <c r="R147" s="88"/>
      <c r="S147" s="48">
        <v>1</v>
      </c>
      <c r="T147" s="48">
        <v>0</v>
      </c>
      <c r="U147" s="49">
        <v>0</v>
      </c>
      <c r="V147" s="49">
        <v>1</v>
      </c>
      <c r="W147" s="49">
        <v>0</v>
      </c>
      <c r="X147" s="49">
        <v>0.999998</v>
      </c>
      <c r="Y147" s="49">
        <v>0</v>
      </c>
      <c r="Z147" s="49">
        <v>0</v>
      </c>
      <c r="AA147" s="71">
        <v>147</v>
      </c>
      <c r="AB147" s="71"/>
      <c r="AC147" s="72"/>
      <c r="AD147" s="78" t="s">
        <v>3313</v>
      </c>
      <c r="AE147" s="78">
        <v>442</v>
      </c>
      <c r="AF147" s="78">
        <v>48912</v>
      </c>
      <c r="AG147" s="78">
        <v>104522</v>
      </c>
      <c r="AH147" s="78">
        <v>8174</v>
      </c>
      <c r="AI147" s="78"/>
      <c r="AJ147" s="78" t="s">
        <v>3644</v>
      </c>
      <c r="AK147" s="78" t="s">
        <v>3117</v>
      </c>
      <c r="AL147" s="83" t="s">
        <v>4094</v>
      </c>
      <c r="AM147" s="78"/>
      <c r="AN147" s="80">
        <v>39542.80202546297</v>
      </c>
      <c r="AO147" s="78"/>
      <c r="AP147" s="78" t="b">
        <v>0</v>
      </c>
      <c r="AQ147" s="78" t="b">
        <v>0</v>
      </c>
      <c r="AR147" s="78" t="b">
        <v>0</v>
      </c>
      <c r="AS147" s="78"/>
      <c r="AT147" s="78">
        <v>1886</v>
      </c>
      <c r="AU147" s="83" t="s">
        <v>4485</v>
      </c>
      <c r="AV147" s="78" t="b">
        <v>1</v>
      </c>
      <c r="AW147" s="78" t="s">
        <v>4591</v>
      </c>
      <c r="AX147" s="83" t="s">
        <v>4728</v>
      </c>
      <c r="AY147" s="78" t="s">
        <v>65</v>
      </c>
      <c r="AZ147" s="48"/>
      <c r="BA147" s="48"/>
      <c r="BB147" s="48"/>
      <c r="BC147" s="48"/>
      <c r="BD147" s="48"/>
      <c r="BE147" s="48"/>
      <c r="BF147" s="48"/>
      <c r="BG147" s="48"/>
      <c r="BH147" s="48"/>
      <c r="BI147" s="48"/>
      <c r="BJ147" s="78" t="str">
        <f>REPLACE(INDEX(GroupVertices[Group],MATCH(Vertices[[#This Row],[Vertex]],GroupVertices[Vertex],0)),1,1,"")</f>
        <v>25</v>
      </c>
      <c r="BK147" s="2"/>
      <c r="BL147" s="3"/>
      <c r="BM147" s="3"/>
      <c r="BN147" s="3"/>
      <c r="BO147" s="3"/>
    </row>
    <row r="148" spans="1:67" ht="15">
      <c r="A148" s="64" t="s">
        <v>541</v>
      </c>
      <c r="B148" s="65"/>
      <c r="C148" s="65"/>
      <c r="D148" s="66">
        <v>1.5</v>
      </c>
      <c r="E148" s="68">
        <v>10</v>
      </c>
      <c r="F148" s="102" t="s">
        <v>4544</v>
      </c>
      <c r="G148" s="65"/>
      <c r="H148" s="69"/>
      <c r="I148" s="70"/>
      <c r="J148" s="70"/>
      <c r="K148" s="69" t="s">
        <v>3317</v>
      </c>
      <c r="L148" s="73"/>
      <c r="M148" s="74">
        <v>5666.9228515625</v>
      </c>
      <c r="N148" s="74">
        <v>4614.93701171875</v>
      </c>
      <c r="O148" s="75"/>
      <c r="P148" s="76"/>
      <c r="Q148" s="76"/>
      <c r="R148" s="88"/>
      <c r="S148" s="48">
        <v>1</v>
      </c>
      <c r="T148" s="48">
        <v>0</v>
      </c>
      <c r="U148" s="49">
        <v>0</v>
      </c>
      <c r="V148" s="49">
        <v>1</v>
      </c>
      <c r="W148" s="49">
        <v>0</v>
      </c>
      <c r="X148" s="49">
        <v>0.999998</v>
      </c>
      <c r="Y148" s="49">
        <v>0</v>
      </c>
      <c r="Z148" s="49">
        <v>0</v>
      </c>
      <c r="AA148" s="71">
        <v>148</v>
      </c>
      <c r="AB148" s="71"/>
      <c r="AC148" s="72"/>
      <c r="AD148" s="78" t="s">
        <v>3317</v>
      </c>
      <c r="AE148" s="78">
        <v>411</v>
      </c>
      <c r="AF148" s="78">
        <v>20631</v>
      </c>
      <c r="AG148" s="78">
        <v>6175</v>
      </c>
      <c r="AH148" s="78">
        <v>4631</v>
      </c>
      <c r="AI148" s="78"/>
      <c r="AJ148" s="78" t="s">
        <v>3648</v>
      </c>
      <c r="AK148" s="78" t="s">
        <v>3922</v>
      </c>
      <c r="AL148" s="83" t="s">
        <v>4096</v>
      </c>
      <c r="AM148" s="78"/>
      <c r="AN148" s="80">
        <v>39739.86070601852</v>
      </c>
      <c r="AO148" s="83" t="s">
        <v>4299</v>
      </c>
      <c r="AP148" s="78" t="b">
        <v>0</v>
      </c>
      <c r="AQ148" s="78" t="b">
        <v>0</v>
      </c>
      <c r="AR148" s="78" t="b">
        <v>0</v>
      </c>
      <c r="AS148" s="78"/>
      <c r="AT148" s="78">
        <v>686</v>
      </c>
      <c r="AU148" s="83" t="s">
        <v>4489</v>
      </c>
      <c r="AV148" s="78" t="b">
        <v>1</v>
      </c>
      <c r="AW148" s="78" t="s">
        <v>4591</v>
      </c>
      <c r="AX148" s="83" t="s">
        <v>4732</v>
      </c>
      <c r="AY148" s="78" t="s">
        <v>65</v>
      </c>
      <c r="AZ148" s="48"/>
      <c r="BA148" s="48"/>
      <c r="BB148" s="48"/>
      <c r="BC148" s="48"/>
      <c r="BD148" s="48"/>
      <c r="BE148" s="48"/>
      <c r="BF148" s="48"/>
      <c r="BG148" s="48"/>
      <c r="BH148" s="48"/>
      <c r="BI148" s="48"/>
      <c r="BJ148" s="78" t="str">
        <f>REPLACE(INDEX(GroupVertices[Group],MATCH(Vertices[[#This Row],[Vertex]],GroupVertices[Vertex],0)),1,1,"")</f>
        <v>26</v>
      </c>
      <c r="BK148" s="2"/>
      <c r="BL148" s="3"/>
      <c r="BM148" s="3"/>
      <c r="BN148" s="3"/>
      <c r="BO148" s="3"/>
    </row>
    <row r="149" spans="1:67" ht="15">
      <c r="A149" s="64" t="s">
        <v>543</v>
      </c>
      <c r="B149" s="65"/>
      <c r="C149" s="65"/>
      <c r="D149" s="66">
        <v>1.5</v>
      </c>
      <c r="E149" s="68">
        <v>10</v>
      </c>
      <c r="F149" s="102" t="s">
        <v>4548</v>
      </c>
      <c r="G149" s="65"/>
      <c r="H149" s="69"/>
      <c r="I149" s="70"/>
      <c r="J149" s="70"/>
      <c r="K149" s="69" t="s">
        <v>3340</v>
      </c>
      <c r="L149" s="73"/>
      <c r="M149" s="74">
        <v>5666.92578125</v>
      </c>
      <c r="N149" s="74">
        <v>5702.3564453125</v>
      </c>
      <c r="O149" s="75"/>
      <c r="P149" s="76"/>
      <c r="Q149" s="76"/>
      <c r="R149" s="88"/>
      <c r="S149" s="48">
        <v>1</v>
      </c>
      <c r="T149" s="48">
        <v>0</v>
      </c>
      <c r="U149" s="49">
        <v>0</v>
      </c>
      <c r="V149" s="49">
        <v>1</v>
      </c>
      <c r="W149" s="49">
        <v>0</v>
      </c>
      <c r="X149" s="49">
        <v>0.999998</v>
      </c>
      <c r="Y149" s="49">
        <v>0</v>
      </c>
      <c r="Z149" s="49">
        <v>0</v>
      </c>
      <c r="AA149" s="71">
        <v>149</v>
      </c>
      <c r="AB149" s="71"/>
      <c r="AC149" s="72"/>
      <c r="AD149" s="78" t="s">
        <v>3340</v>
      </c>
      <c r="AE149" s="78">
        <v>1292</v>
      </c>
      <c r="AF149" s="78">
        <v>431142</v>
      </c>
      <c r="AG149" s="78">
        <v>38790</v>
      </c>
      <c r="AH149" s="78">
        <v>1420</v>
      </c>
      <c r="AI149" s="78"/>
      <c r="AJ149" s="78" t="s">
        <v>3670</v>
      </c>
      <c r="AK149" s="78"/>
      <c r="AL149" s="83" t="s">
        <v>4103</v>
      </c>
      <c r="AM149" s="78"/>
      <c r="AN149" s="80">
        <v>40022.09962962963</v>
      </c>
      <c r="AO149" s="83" t="s">
        <v>4320</v>
      </c>
      <c r="AP149" s="78" t="b">
        <v>0</v>
      </c>
      <c r="AQ149" s="78" t="b">
        <v>0</v>
      </c>
      <c r="AR149" s="78" t="b">
        <v>0</v>
      </c>
      <c r="AS149" s="78"/>
      <c r="AT149" s="78">
        <v>8857</v>
      </c>
      <c r="AU149" s="83" t="s">
        <v>4498</v>
      </c>
      <c r="AV149" s="78" t="b">
        <v>1</v>
      </c>
      <c r="AW149" s="78" t="s">
        <v>4591</v>
      </c>
      <c r="AX149" s="83" t="s">
        <v>4755</v>
      </c>
      <c r="AY149" s="78" t="s">
        <v>65</v>
      </c>
      <c r="AZ149" s="48"/>
      <c r="BA149" s="48"/>
      <c r="BB149" s="48"/>
      <c r="BC149" s="48"/>
      <c r="BD149" s="48"/>
      <c r="BE149" s="48"/>
      <c r="BF149" s="48"/>
      <c r="BG149" s="48"/>
      <c r="BH149" s="48"/>
      <c r="BI149" s="48"/>
      <c r="BJ149" s="78" t="str">
        <f>REPLACE(INDEX(GroupVertices[Group],MATCH(Vertices[[#This Row],[Vertex]],GroupVertices[Vertex],0)),1,1,"")</f>
        <v>23</v>
      </c>
      <c r="BK149" s="2"/>
      <c r="BL149" s="3"/>
      <c r="BM149" s="3"/>
      <c r="BN149" s="3"/>
      <c r="BO149" s="3"/>
    </row>
    <row r="150" spans="1:67" ht="15">
      <c r="A150" s="64" t="s">
        <v>354</v>
      </c>
      <c r="B150" s="65"/>
      <c r="C150" s="65"/>
      <c r="D150" s="66">
        <v>1.5</v>
      </c>
      <c r="E150" s="68">
        <v>10</v>
      </c>
      <c r="F150" s="102" t="s">
        <v>1287</v>
      </c>
      <c r="G150" s="65"/>
      <c r="H150" s="69"/>
      <c r="I150" s="70"/>
      <c r="J150" s="70"/>
      <c r="K150" s="69" t="s">
        <v>3349</v>
      </c>
      <c r="L150" s="73"/>
      <c r="M150" s="74">
        <v>4785.40576171875</v>
      </c>
      <c r="N150" s="74">
        <v>7532.408203125</v>
      </c>
      <c r="O150" s="75"/>
      <c r="P150" s="76"/>
      <c r="Q150" s="76"/>
      <c r="R150" s="88"/>
      <c r="S150" s="48">
        <v>1</v>
      </c>
      <c r="T150" s="48">
        <v>1</v>
      </c>
      <c r="U150" s="49">
        <v>0</v>
      </c>
      <c r="V150" s="49">
        <v>1</v>
      </c>
      <c r="W150" s="49">
        <v>0</v>
      </c>
      <c r="X150" s="49">
        <v>0.701753</v>
      </c>
      <c r="Y150" s="49">
        <v>0</v>
      </c>
      <c r="Z150" s="49">
        <v>1</v>
      </c>
      <c r="AA150" s="71">
        <v>150</v>
      </c>
      <c r="AB150" s="71"/>
      <c r="AC150" s="72"/>
      <c r="AD150" s="78" t="s">
        <v>3349</v>
      </c>
      <c r="AE150" s="78">
        <v>146775</v>
      </c>
      <c r="AF150" s="78">
        <v>158939</v>
      </c>
      <c r="AG150" s="78">
        <v>306535</v>
      </c>
      <c r="AH150" s="78">
        <v>165315</v>
      </c>
      <c r="AI150" s="78"/>
      <c r="AJ150" s="78" t="s">
        <v>3679</v>
      </c>
      <c r="AK150" s="78"/>
      <c r="AL150" s="83" t="s">
        <v>4104</v>
      </c>
      <c r="AM150" s="78"/>
      <c r="AN150" s="80">
        <v>40753.531377314815</v>
      </c>
      <c r="AO150" s="83" t="s">
        <v>4329</v>
      </c>
      <c r="AP150" s="78" t="b">
        <v>0</v>
      </c>
      <c r="AQ150" s="78" t="b">
        <v>0</v>
      </c>
      <c r="AR150" s="78" t="b">
        <v>1</v>
      </c>
      <c r="AS150" s="78"/>
      <c r="AT150" s="78">
        <v>1101</v>
      </c>
      <c r="AU150" s="83" t="s">
        <v>4485</v>
      </c>
      <c r="AV150" s="78" t="b">
        <v>1</v>
      </c>
      <c r="AW150" s="78" t="s">
        <v>4591</v>
      </c>
      <c r="AX150" s="83" t="s">
        <v>4764</v>
      </c>
      <c r="AY150" s="78" t="s">
        <v>66</v>
      </c>
      <c r="AZ150" s="48" t="s">
        <v>1019</v>
      </c>
      <c r="BA150" s="48" t="s">
        <v>1019</v>
      </c>
      <c r="BB150" s="48" t="s">
        <v>1043</v>
      </c>
      <c r="BC150" s="48" t="s">
        <v>1043</v>
      </c>
      <c r="BD150" s="48" t="s">
        <v>1048</v>
      </c>
      <c r="BE150" s="48" t="s">
        <v>1048</v>
      </c>
      <c r="BF150" s="106" t="s">
        <v>5135</v>
      </c>
      <c r="BG150" s="106" t="s">
        <v>5135</v>
      </c>
      <c r="BH150" s="106" t="s">
        <v>5456</v>
      </c>
      <c r="BI150" s="106" t="s">
        <v>5456</v>
      </c>
      <c r="BJ150" s="86" t="str">
        <f>REPLACE(INDEX(GroupVertices[Group],MATCH(Vertices[[#This Row],[Vertex]],GroupVertices[Vertex],0)),1,1,"")</f>
        <v>33</v>
      </c>
      <c r="BK150" s="2"/>
      <c r="BL150" s="3"/>
      <c r="BM150" s="3"/>
      <c r="BN150" s="3"/>
      <c r="BO150" s="3"/>
    </row>
    <row r="151" spans="1:67" ht="15">
      <c r="A151" s="64" t="s">
        <v>549</v>
      </c>
      <c r="B151" s="65"/>
      <c r="C151" s="65"/>
      <c r="D151" s="66">
        <v>1.5</v>
      </c>
      <c r="E151" s="68">
        <v>10</v>
      </c>
      <c r="F151" s="102" t="s">
        <v>4559</v>
      </c>
      <c r="G151" s="65"/>
      <c r="H151" s="69"/>
      <c r="I151" s="70"/>
      <c r="J151" s="70"/>
      <c r="K151" s="69" t="s">
        <v>3401</v>
      </c>
      <c r="L151" s="73"/>
      <c r="M151" s="74">
        <v>5666.92138671875</v>
      </c>
      <c r="N151" s="74">
        <v>3554.039794921875</v>
      </c>
      <c r="O151" s="75"/>
      <c r="P151" s="76"/>
      <c r="Q151" s="76"/>
      <c r="R151" s="88"/>
      <c r="S151" s="48">
        <v>1</v>
      </c>
      <c r="T151" s="48">
        <v>0</v>
      </c>
      <c r="U151" s="49">
        <v>0</v>
      </c>
      <c r="V151" s="49">
        <v>1</v>
      </c>
      <c r="W151" s="49">
        <v>0</v>
      </c>
      <c r="X151" s="49">
        <v>0.999998</v>
      </c>
      <c r="Y151" s="49">
        <v>0</v>
      </c>
      <c r="Z151" s="49">
        <v>0</v>
      </c>
      <c r="AA151" s="71">
        <v>151</v>
      </c>
      <c r="AB151" s="71"/>
      <c r="AC151" s="72"/>
      <c r="AD151" s="78" t="s">
        <v>3401</v>
      </c>
      <c r="AE151" s="78">
        <v>5412</v>
      </c>
      <c r="AF151" s="78">
        <v>11368</v>
      </c>
      <c r="AG151" s="78">
        <v>8847</v>
      </c>
      <c r="AH151" s="78">
        <v>177</v>
      </c>
      <c r="AI151" s="78"/>
      <c r="AJ151" s="78" t="s">
        <v>3727</v>
      </c>
      <c r="AK151" s="78"/>
      <c r="AL151" s="83" t="s">
        <v>4122</v>
      </c>
      <c r="AM151" s="78"/>
      <c r="AN151" s="80">
        <v>41632.34318287037</v>
      </c>
      <c r="AO151" s="83" t="s">
        <v>4377</v>
      </c>
      <c r="AP151" s="78" t="b">
        <v>0</v>
      </c>
      <c r="AQ151" s="78" t="b">
        <v>0</v>
      </c>
      <c r="AR151" s="78" t="b">
        <v>0</v>
      </c>
      <c r="AS151" s="78"/>
      <c r="AT151" s="78">
        <v>21</v>
      </c>
      <c r="AU151" s="83" t="s">
        <v>4489</v>
      </c>
      <c r="AV151" s="78" t="b">
        <v>0</v>
      </c>
      <c r="AW151" s="78" t="s">
        <v>4591</v>
      </c>
      <c r="AX151" s="83" t="s">
        <v>4816</v>
      </c>
      <c r="AY151" s="78" t="s">
        <v>65</v>
      </c>
      <c r="AZ151" s="48"/>
      <c r="BA151" s="48"/>
      <c r="BB151" s="48"/>
      <c r="BC151" s="48"/>
      <c r="BD151" s="48"/>
      <c r="BE151" s="48"/>
      <c r="BF151" s="48"/>
      <c r="BG151" s="48"/>
      <c r="BH151" s="48"/>
      <c r="BI151" s="48"/>
      <c r="BJ151" s="78" t="str">
        <f>REPLACE(INDEX(GroupVertices[Group],MATCH(Vertices[[#This Row],[Vertex]],GroupVertices[Vertex],0)),1,1,"")</f>
        <v>29</v>
      </c>
      <c r="BK151" s="2"/>
      <c r="BL151" s="3"/>
      <c r="BM151" s="3"/>
      <c r="BN151" s="3"/>
      <c r="BO151" s="3"/>
    </row>
    <row r="152" spans="1:67" ht="15">
      <c r="A152" s="64" t="s">
        <v>550</v>
      </c>
      <c r="B152" s="65"/>
      <c r="C152" s="65"/>
      <c r="D152" s="66">
        <v>1.5</v>
      </c>
      <c r="E152" s="68">
        <v>10</v>
      </c>
      <c r="F152" s="102" t="s">
        <v>4561</v>
      </c>
      <c r="G152" s="65"/>
      <c r="H152" s="69"/>
      <c r="I152" s="70"/>
      <c r="J152" s="70"/>
      <c r="K152" s="69" t="s">
        <v>3403</v>
      </c>
      <c r="L152" s="73"/>
      <c r="M152" s="74">
        <v>5301.71826171875</v>
      </c>
      <c r="N152" s="74">
        <v>3235.7734375</v>
      </c>
      <c r="O152" s="75"/>
      <c r="P152" s="76"/>
      <c r="Q152" s="76"/>
      <c r="R152" s="88"/>
      <c r="S152" s="48">
        <v>1</v>
      </c>
      <c r="T152" s="48">
        <v>0</v>
      </c>
      <c r="U152" s="49">
        <v>0</v>
      </c>
      <c r="V152" s="49">
        <v>1</v>
      </c>
      <c r="W152" s="49">
        <v>0</v>
      </c>
      <c r="X152" s="49">
        <v>0.999998</v>
      </c>
      <c r="Y152" s="49">
        <v>0</v>
      </c>
      <c r="Z152" s="49">
        <v>0</v>
      </c>
      <c r="AA152" s="71">
        <v>152</v>
      </c>
      <c r="AB152" s="71"/>
      <c r="AC152" s="72"/>
      <c r="AD152" s="78" t="s">
        <v>3403</v>
      </c>
      <c r="AE152" s="78">
        <v>4337</v>
      </c>
      <c r="AF152" s="78">
        <v>4277</v>
      </c>
      <c r="AG152" s="78">
        <v>5914</v>
      </c>
      <c r="AH152" s="78">
        <v>5495</v>
      </c>
      <c r="AI152" s="78"/>
      <c r="AJ152" s="78" t="s">
        <v>3729</v>
      </c>
      <c r="AK152" s="78" t="s">
        <v>3973</v>
      </c>
      <c r="AL152" s="83" t="s">
        <v>4123</v>
      </c>
      <c r="AM152" s="78"/>
      <c r="AN152" s="80">
        <v>42485.53072916667</v>
      </c>
      <c r="AO152" s="83" t="s">
        <v>4379</v>
      </c>
      <c r="AP152" s="78" t="b">
        <v>1</v>
      </c>
      <c r="AQ152" s="78" t="b">
        <v>0</v>
      </c>
      <c r="AR152" s="78" t="b">
        <v>0</v>
      </c>
      <c r="AS152" s="78"/>
      <c r="AT152" s="78">
        <v>34</v>
      </c>
      <c r="AU152" s="78"/>
      <c r="AV152" s="78" t="b">
        <v>0</v>
      </c>
      <c r="AW152" s="78" t="s">
        <v>4591</v>
      </c>
      <c r="AX152" s="83" t="s">
        <v>4818</v>
      </c>
      <c r="AY152" s="78" t="s">
        <v>65</v>
      </c>
      <c r="AZ152" s="48"/>
      <c r="BA152" s="48"/>
      <c r="BB152" s="48"/>
      <c r="BC152" s="48"/>
      <c r="BD152" s="48"/>
      <c r="BE152" s="48"/>
      <c r="BF152" s="48"/>
      <c r="BG152" s="48"/>
      <c r="BH152" s="48"/>
      <c r="BI152" s="48"/>
      <c r="BJ152" s="78" t="str">
        <f>REPLACE(INDEX(GroupVertices[Group],MATCH(Vertices[[#This Row],[Vertex]],GroupVertices[Vertex],0)),1,1,"")</f>
        <v>30</v>
      </c>
      <c r="BK152" s="2"/>
      <c r="BL152" s="3"/>
      <c r="BM152" s="3"/>
      <c r="BN152" s="3"/>
      <c r="BO152" s="3"/>
    </row>
    <row r="153" spans="1:67" ht="15">
      <c r="A153" s="64" t="s">
        <v>453</v>
      </c>
      <c r="B153" s="65"/>
      <c r="C153" s="65"/>
      <c r="D153" s="66">
        <v>1.5</v>
      </c>
      <c r="E153" s="68">
        <v>10</v>
      </c>
      <c r="F153" s="102" t="s">
        <v>1372</v>
      </c>
      <c r="G153" s="65"/>
      <c r="H153" s="69"/>
      <c r="I153" s="70"/>
      <c r="J153" s="70"/>
      <c r="K153" s="69" t="s">
        <v>3454</v>
      </c>
      <c r="L153" s="73"/>
      <c r="M153" s="74">
        <v>4785.39892578125</v>
      </c>
      <c r="N153" s="74">
        <v>4296.6708984375</v>
      </c>
      <c r="O153" s="75"/>
      <c r="P153" s="76"/>
      <c r="Q153" s="76"/>
      <c r="R153" s="88"/>
      <c r="S153" s="48">
        <v>1</v>
      </c>
      <c r="T153" s="48">
        <v>2</v>
      </c>
      <c r="U153" s="49">
        <v>0</v>
      </c>
      <c r="V153" s="49">
        <v>1</v>
      </c>
      <c r="W153" s="49">
        <v>0</v>
      </c>
      <c r="X153" s="49">
        <v>1.298243</v>
      </c>
      <c r="Y153" s="49">
        <v>0</v>
      </c>
      <c r="Z153" s="49">
        <v>0</v>
      </c>
      <c r="AA153" s="71">
        <v>153</v>
      </c>
      <c r="AB153" s="71"/>
      <c r="AC153" s="72"/>
      <c r="AD153" s="78" t="s">
        <v>3454</v>
      </c>
      <c r="AE153" s="78">
        <v>537</v>
      </c>
      <c r="AF153" s="78">
        <v>802</v>
      </c>
      <c r="AG153" s="78">
        <v>20697</v>
      </c>
      <c r="AH153" s="78">
        <v>7406</v>
      </c>
      <c r="AI153" s="78"/>
      <c r="AJ153" s="78" t="s">
        <v>3774</v>
      </c>
      <c r="AK153" s="78"/>
      <c r="AL153" s="83" t="s">
        <v>4138</v>
      </c>
      <c r="AM153" s="78"/>
      <c r="AN153" s="80">
        <v>39700.22599537037</v>
      </c>
      <c r="AO153" s="83" t="s">
        <v>4425</v>
      </c>
      <c r="AP153" s="78" t="b">
        <v>0</v>
      </c>
      <c r="AQ153" s="78" t="b">
        <v>0</v>
      </c>
      <c r="AR153" s="78" t="b">
        <v>0</v>
      </c>
      <c r="AS153" s="78"/>
      <c r="AT153" s="78">
        <v>39</v>
      </c>
      <c r="AU153" s="83" t="s">
        <v>4497</v>
      </c>
      <c r="AV153" s="78" t="b">
        <v>0</v>
      </c>
      <c r="AW153" s="78" t="s">
        <v>4591</v>
      </c>
      <c r="AX153" s="83" t="s">
        <v>4870</v>
      </c>
      <c r="AY153" s="78" t="s">
        <v>66</v>
      </c>
      <c r="AZ153" s="48"/>
      <c r="BA153" s="48"/>
      <c r="BB153" s="48"/>
      <c r="BC153" s="48"/>
      <c r="BD153" s="48" t="s">
        <v>1048</v>
      </c>
      <c r="BE153" s="48" t="s">
        <v>1048</v>
      </c>
      <c r="BF153" s="106" t="s">
        <v>5213</v>
      </c>
      <c r="BG153" s="106" t="s">
        <v>5310</v>
      </c>
      <c r="BH153" s="106" t="s">
        <v>5530</v>
      </c>
      <c r="BI153" s="106" t="s">
        <v>5530</v>
      </c>
      <c r="BJ153" s="86" t="str">
        <f>REPLACE(INDEX(GroupVertices[Group],MATCH(Vertices[[#This Row],[Vertex]],GroupVertices[Vertex],0)),1,1,"")</f>
        <v>40</v>
      </c>
      <c r="BK153" s="2"/>
      <c r="BL153" s="3"/>
      <c r="BM153" s="3"/>
      <c r="BN153" s="3"/>
      <c r="BO153" s="3"/>
    </row>
    <row r="154" spans="1:67" ht="15">
      <c r="A154" s="64" t="s">
        <v>553</v>
      </c>
      <c r="B154" s="65"/>
      <c r="C154" s="65"/>
      <c r="D154" s="66">
        <v>1.5</v>
      </c>
      <c r="E154" s="68">
        <v>10</v>
      </c>
      <c r="F154" s="102" t="s">
        <v>4572</v>
      </c>
      <c r="G154" s="65"/>
      <c r="H154" s="69"/>
      <c r="I154" s="70"/>
      <c r="J154" s="70"/>
      <c r="K154" s="69" t="s">
        <v>3455</v>
      </c>
      <c r="L154" s="73"/>
      <c r="M154" s="74">
        <v>5150.60205078125</v>
      </c>
      <c r="N154" s="74">
        <v>3554.039794921875</v>
      </c>
      <c r="O154" s="75"/>
      <c r="P154" s="76"/>
      <c r="Q154" s="76"/>
      <c r="R154" s="88"/>
      <c r="S154" s="48">
        <v>1</v>
      </c>
      <c r="T154" s="48">
        <v>0</v>
      </c>
      <c r="U154" s="49">
        <v>0</v>
      </c>
      <c r="V154" s="49">
        <v>1</v>
      </c>
      <c r="W154" s="49">
        <v>0</v>
      </c>
      <c r="X154" s="49">
        <v>0.701753</v>
      </c>
      <c r="Y154" s="49">
        <v>0</v>
      </c>
      <c r="Z154" s="49">
        <v>0</v>
      </c>
      <c r="AA154" s="71">
        <v>154</v>
      </c>
      <c r="AB154" s="71"/>
      <c r="AC154" s="72"/>
      <c r="AD154" s="78" t="s">
        <v>3455</v>
      </c>
      <c r="AE154" s="78">
        <v>342</v>
      </c>
      <c r="AF154" s="78">
        <v>71769</v>
      </c>
      <c r="AG154" s="78">
        <v>4699</v>
      </c>
      <c r="AH154" s="78">
        <v>1471</v>
      </c>
      <c r="AI154" s="78"/>
      <c r="AJ154" s="78" t="s">
        <v>3775</v>
      </c>
      <c r="AK154" s="78"/>
      <c r="AL154" s="83" t="s">
        <v>4139</v>
      </c>
      <c r="AM154" s="78"/>
      <c r="AN154" s="80">
        <v>41183.94777777778</v>
      </c>
      <c r="AO154" s="83" t="s">
        <v>4426</v>
      </c>
      <c r="AP154" s="78" t="b">
        <v>0</v>
      </c>
      <c r="AQ154" s="78" t="b">
        <v>0</v>
      </c>
      <c r="AR154" s="78" t="b">
        <v>1</v>
      </c>
      <c r="AS154" s="78"/>
      <c r="AT154" s="78">
        <v>176</v>
      </c>
      <c r="AU154" s="83" t="s">
        <v>4485</v>
      </c>
      <c r="AV154" s="78" t="b">
        <v>1</v>
      </c>
      <c r="AW154" s="78" t="s">
        <v>4591</v>
      </c>
      <c r="AX154" s="83" t="s">
        <v>4871</v>
      </c>
      <c r="AY154" s="78" t="s">
        <v>65</v>
      </c>
      <c r="AZ154" s="48"/>
      <c r="BA154" s="48"/>
      <c r="BB154" s="48"/>
      <c r="BC154" s="48"/>
      <c r="BD154" s="48"/>
      <c r="BE154" s="48"/>
      <c r="BF154" s="48"/>
      <c r="BG154" s="48"/>
      <c r="BH154" s="48"/>
      <c r="BI154" s="48"/>
      <c r="BJ154" s="78" t="str">
        <f>REPLACE(INDEX(GroupVertices[Group],MATCH(Vertices[[#This Row],[Vertex]],GroupVertices[Vertex],0)),1,1,"")</f>
        <v>40</v>
      </c>
      <c r="BK154" s="2"/>
      <c r="BL154" s="3"/>
      <c r="BM154" s="3"/>
      <c r="BN154" s="3"/>
      <c r="BO154" s="3"/>
    </row>
    <row r="155" spans="1:67" ht="15">
      <c r="A155" s="64" t="s">
        <v>559</v>
      </c>
      <c r="B155" s="65"/>
      <c r="C155" s="65"/>
      <c r="D155" s="66">
        <v>1.5</v>
      </c>
      <c r="E155" s="68">
        <v>10</v>
      </c>
      <c r="F155" s="102" t="s">
        <v>4587</v>
      </c>
      <c r="G155" s="65"/>
      <c r="H155" s="69"/>
      <c r="I155" s="70"/>
      <c r="J155" s="70"/>
      <c r="K155" s="69" t="s">
        <v>3508</v>
      </c>
      <c r="L155" s="73"/>
      <c r="M155" s="74">
        <v>5301.72802734375</v>
      </c>
      <c r="N155" s="74">
        <v>9680.73046875</v>
      </c>
      <c r="O155" s="75"/>
      <c r="P155" s="76"/>
      <c r="Q155" s="76"/>
      <c r="R155" s="88"/>
      <c r="S155" s="48">
        <v>1</v>
      </c>
      <c r="T155" s="48">
        <v>0</v>
      </c>
      <c r="U155" s="49">
        <v>0</v>
      </c>
      <c r="V155" s="49">
        <v>1</v>
      </c>
      <c r="W155" s="49">
        <v>0</v>
      </c>
      <c r="X155" s="49">
        <v>0.999998</v>
      </c>
      <c r="Y155" s="49">
        <v>0</v>
      </c>
      <c r="Z155" s="49">
        <v>0</v>
      </c>
      <c r="AA155" s="71">
        <v>155</v>
      </c>
      <c r="AB155" s="71"/>
      <c r="AC155" s="72"/>
      <c r="AD155" s="78" t="s">
        <v>3508</v>
      </c>
      <c r="AE155" s="78">
        <v>8852</v>
      </c>
      <c r="AF155" s="78">
        <v>1956134</v>
      </c>
      <c r="AG155" s="78">
        <v>40283</v>
      </c>
      <c r="AH155" s="78">
        <v>1450</v>
      </c>
      <c r="AI155" s="78"/>
      <c r="AJ155" s="78" t="s">
        <v>3824</v>
      </c>
      <c r="AK155" s="78" t="s">
        <v>4034</v>
      </c>
      <c r="AL155" s="83" t="s">
        <v>4162</v>
      </c>
      <c r="AM155" s="78"/>
      <c r="AN155" s="80">
        <v>39660.60358796296</v>
      </c>
      <c r="AO155" s="83" t="s">
        <v>4474</v>
      </c>
      <c r="AP155" s="78" t="b">
        <v>0</v>
      </c>
      <c r="AQ155" s="78" t="b">
        <v>0</v>
      </c>
      <c r="AR155" s="78" t="b">
        <v>1</v>
      </c>
      <c r="AS155" s="78"/>
      <c r="AT155" s="78">
        <v>13861</v>
      </c>
      <c r="AU155" s="83" t="s">
        <v>4485</v>
      </c>
      <c r="AV155" s="78" t="b">
        <v>1</v>
      </c>
      <c r="AW155" s="78" t="s">
        <v>4591</v>
      </c>
      <c r="AX155" s="83" t="s">
        <v>4925</v>
      </c>
      <c r="AY155" s="78" t="s">
        <v>65</v>
      </c>
      <c r="AZ155" s="48"/>
      <c r="BA155" s="48"/>
      <c r="BB155" s="48"/>
      <c r="BC155" s="48"/>
      <c r="BD155" s="48"/>
      <c r="BE155" s="48"/>
      <c r="BF155" s="48"/>
      <c r="BG155" s="48"/>
      <c r="BH155" s="48"/>
      <c r="BI155" s="48"/>
      <c r="BJ155" s="78" t="str">
        <f>REPLACE(INDEX(GroupVertices[Group],MATCH(Vertices[[#This Row],[Vertex]],GroupVertices[Vertex],0)),1,1,"")</f>
        <v>24</v>
      </c>
      <c r="BK155" s="2"/>
      <c r="BL155" s="3"/>
      <c r="BM155" s="3"/>
      <c r="BN155" s="3"/>
      <c r="BO155" s="3"/>
    </row>
    <row r="156" spans="1:67" ht="15">
      <c r="A156" s="64" t="s">
        <v>217</v>
      </c>
      <c r="B156" s="65"/>
      <c r="C156" s="65"/>
      <c r="D156" s="66">
        <v>1.5</v>
      </c>
      <c r="E156" s="68">
        <v>10</v>
      </c>
      <c r="F156" s="102" t="s">
        <v>1171</v>
      </c>
      <c r="G156" s="65"/>
      <c r="H156" s="69"/>
      <c r="I156" s="70"/>
      <c r="J156" s="70"/>
      <c r="K156" s="69" t="s">
        <v>3179</v>
      </c>
      <c r="L156" s="73"/>
      <c r="M156" s="74">
        <v>5301.71923828125</v>
      </c>
      <c r="N156" s="74">
        <v>7532.4111328125</v>
      </c>
      <c r="O156" s="75"/>
      <c r="P156" s="76"/>
      <c r="Q156" s="76"/>
      <c r="R156" s="88"/>
      <c r="S156" s="48">
        <v>0</v>
      </c>
      <c r="T156" s="48">
        <v>1</v>
      </c>
      <c r="U156" s="49">
        <v>0</v>
      </c>
      <c r="V156" s="49">
        <v>1</v>
      </c>
      <c r="W156" s="49">
        <v>0</v>
      </c>
      <c r="X156" s="49">
        <v>0.999998</v>
      </c>
      <c r="Y156" s="49">
        <v>0</v>
      </c>
      <c r="Z156" s="49">
        <v>0</v>
      </c>
      <c r="AA156" s="71">
        <v>156</v>
      </c>
      <c r="AB156" s="71"/>
      <c r="AC156" s="72"/>
      <c r="AD156" s="78" t="s">
        <v>3179</v>
      </c>
      <c r="AE156" s="78">
        <v>250</v>
      </c>
      <c r="AF156" s="78">
        <v>1560</v>
      </c>
      <c r="AG156" s="78">
        <v>34616</v>
      </c>
      <c r="AH156" s="78">
        <v>12509</v>
      </c>
      <c r="AI156" s="78"/>
      <c r="AJ156" s="78" t="s">
        <v>3520</v>
      </c>
      <c r="AK156" s="78"/>
      <c r="AL156" s="78"/>
      <c r="AM156" s="78"/>
      <c r="AN156" s="80">
        <v>40648.06728009259</v>
      </c>
      <c r="AO156" s="83" t="s">
        <v>4169</v>
      </c>
      <c r="AP156" s="78" t="b">
        <v>1</v>
      </c>
      <c r="AQ156" s="78" t="b">
        <v>0</v>
      </c>
      <c r="AR156" s="78" t="b">
        <v>0</v>
      </c>
      <c r="AS156" s="78"/>
      <c r="AT156" s="78">
        <v>24</v>
      </c>
      <c r="AU156" s="83" t="s">
        <v>4485</v>
      </c>
      <c r="AV156" s="78" t="b">
        <v>0</v>
      </c>
      <c r="AW156" s="78" t="s">
        <v>4591</v>
      </c>
      <c r="AX156" s="83" t="s">
        <v>4593</v>
      </c>
      <c r="AY156" s="78" t="s">
        <v>66</v>
      </c>
      <c r="AZ156" s="48"/>
      <c r="BA156" s="48"/>
      <c r="BB156" s="48"/>
      <c r="BC156" s="48"/>
      <c r="BD156" s="48" t="s">
        <v>1048</v>
      </c>
      <c r="BE156" s="48" t="s">
        <v>1048</v>
      </c>
      <c r="BF156" s="106" t="s">
        <v>5004</v>
      </c>
      <c r="BG156" s="106" t="s">
        <v>5004</v>
      </c>
      <c r="BH156" s="106" t="s">
        <v>5326</v>
      </c>
      <c r="BI156" s="106" t="s">
        <v>5326</v>
      </c>
      <c r="BJ156" s="86" t="str">
        <f>REPLACE(INDEX(GroupVertices[Group],MATCH(Vertices[[#This Row],[Vertex]],GroupVertices[Vertex],0)),1,1,"")</f>
        <v>22</v>
      </c>
      <c r="BK156" s="2"/>
      <c r="BL156" s="3"/>
      <c r="BM156" s="3"/>
      <c r="BN156" s="3"/>
      <c r="BO156" s="3"/>
    </row>
    <row r="157" spans="1:67" ht="15">
      <c r="A157" s="64" t="s">
        <v>227</v>
      </c>
      <c r="B157" s="65"/>
      <c r="C157" s="65"/>
      <c r="D157" s="66">
        <v>1.5</v>
      </c>
      <c r="E157" s="68">
        <v>10</v>
      </c>
      <c r="F157" s="102" t="s">
        <v>1181</v>
      </c>
      <c r="G157" s="65"/>
      <c r="H157" s="69"/>
      <c r="I157" s="70"/>
      <c r="J157" s="70"/>
      <c r="K157" s="69" t="s">
        <v>3192</v>
      </c>
      <c r="L157" s="73"/>
      <c r="M157" s="74">
        <v>5150.611328125</v>
      </c>
      <c r="N157" s="74">
        <v>7850.67626953125</v>
      </c>
      <c r="O157" s="75"/>
      <c r="P157" s="76"/>
      <c r="Q157" s="76"/>
      <c r="R157" s="88"/>
      <c r="S157" s="48">
        <v>0</v>
      </c>
      <c r="T157" s="48">
        <v>1</v>
      </c>
      <c r="U157" s="49">
        <v>0</v>
      </c>
      <c r="V157" s="49">
        <v>1</v>
      </c>
      <c r="W157" s="49">
        <v>0</v>
      </c>
      <c r="X157" s="49">
        <v>0.701753</v>
      </c>
      <c r="Y157" s="49">
        <v>0</v>
      </c>
      <c r="Z157" s="49">
        <v>0</v>
      </c>
      <c r="AA157" s="71">
        <v>157</v>
      </c>
      <c r="AB157" s="71"/>
      <c r="AC157" s="72"/>
      <c r="AD157" s="78" t="s">
        <v>3192</v>
      </c>
      <c r="AE157" s="78">
        <v>94</v>
      </c>
      <c r="AF157" s="78">
        <v>183</v>
      </c>
      <c r="AG157" s="78">
        <v>29109</v>
      </c>
      <c r="AH157" s="78">
        <v>13880</v>
      </c>
      <c r="AI157" s="78"/>
      <c r="AJ157" s="78" t="s">
        <v>3532</v>
      </c>
      <c r="AK157" s="78" t="s">
        <v>3842</v>
      </c>
      <c r="AL157" s="78"/>
      <c r="AM157" s="78"/>
      <c r="AN157" s="80">
        <v>41521.08005787037</v>
      </c>
      <c r="AO157" s="83" t="s">
        <v>4181</v>
      </c>
      <c r="AP157" s="78" t="b">
        <v>1</v>
      </c>
      <c r="AQ157" s="78" t="b">
        <v>0</v>
      </c>
      <c r="AR157" s="78" t="b">
        <v>1</v>
      </c>
      <c r="AS157" s="78"/>
      <c r="AT157" s="78">
        <v>4</v>
      </c>
      <c r="AU157" s="83" t="s">
        <v>4485</v>
      </c>
      <c r="AV157" s="78" t="b">
        <v>0</v>
      </c>
      <c r="AW157" s="78" t="s">
        <v>4591</v>
      </c>
      <c r="AX157" s="83" t="s">
        <v>4606</v>
      </c>
      <c r="AY157" s="78" t="s">
        <v>66</v>
      </c>
      <c r="AZ157" s="48"/>
      <c r="BA157" s="48"/>
      <c r="BB157" s="48"/>
      <c r="BC157" s="48"/>
      <c r="BD157" s="48" t="s">
        <v>1048</v>
      </c>
      <c r="BE157" s="48" t="s">
        <v>1048</v>
      </c>
      <c r="BF157" s="106" t="s">
        <v>5014</v>
      </c>
      <c r="BG157" s="106" t="s">
        <v>5014</v>
      </c>
      <c r="BH157" s="106" t="s">
        <v>5336</v>
      </c>
      <c r="BI157" s="106" t="s">
        <v>5336</v>
      </c>
      <c r="BJ157" s="86" t="str">
        <f>REPLACE(INDEX(GroupVertices[Group],MATCH(Vertices[[#This Row],[Vertex]],GroupVertices[Vertex],0)),1,1,"")</f>
        <v>32</v>
      </c>
      <c r="BK157" s="2"/>
      <c r="BL157" s="3"/>
      <c r="BM157" s="3"/>
      <c r="BN157" s="3"/>
      <c r="BO157" s="3"/>
    </row>
    <row r="158" spans="1:67" ht="15">
      <c r="A158" s="64" t="s">
        <v>263</v>
      </c>
      <c r="B158" s="65"/>
      <c r="C158" s="65"/>
      <c r="D158" s="66">
        <v>1.5</v>
      </c>
      <c r="E158" s="68">
        <v>10</v>
      </c>
      <c r="F158" s="102" t="s">
        <v>1210</v>
      </c>
      <c r="G158" s="65"/>
      <c r="H158" s="69"/>
      <c r="I158" s="70"/>
      <c r="J158" s="70"/>
      <c r="K158" s="69" t="s">
        <v>3239</v>
      </c>
      <c r="L158" s="73"/>
      <c r="M158" s="74">
        <v>5150.6015625</v>
      </c>
      <c r="N158" s="74">
        <v>2466.619384765625</v>
      </c>
      <c r="O158" s="75"/>
      <c r="P158" s="76"/>
      <c r="Q158" s="76"/>
      <c r="R158" s="88"/>
      <c r="S158" s="48">
        <v>0</v>
      </c>
      <c r="T158" s="48">
        <v>1</v>
      </c>
      <c r="U158" s="49">
        <v>0</v>
      </c>
      <c r="V158" s="49">
        <v>1</v>
      </c>
      <c r="W158" s="49">
        <v>0</v>
      </c>
      <c r="X158" s="49">
        <v>0.701753</v>
      </c>
      <c r="Y158" s="49">
        <v>0</v>
      </c>
      <c r="Z158" s="49">
        <v>0</v>
      </c>
      <c r="AA158" s="71">
        <v>158</v>
      </c>
      <c r="AB158" s="71"/>
      <c r="AC158" s="72"/>
      <c r="AD158" s="78" t="s">
        <v>3239</v>
      </c>
      <c r="AE158" s="78">
        <v>424</v>
      </c>
      <c r="AF158" s="78">
        <v>353</v>
      </c>
      <c r="AG158" s="78">
        <v>15</v>
      </c>
      <c r="AH158" s="78">
        <v>411</v>
      </c>
      <c r="AI158" s="78"/>
      <c r="AJ158" s="78" t="s">
        <v>3576</v>
      </c>
      <c r="AK158" s="78"/>
      <c r="AL158" s="78"/>
      <c r="AM158" s="78"/>
      <c r="AN158" s="80">
        <v>39297.7009375</v>
      </c>
      <c r="AO158" s="83" t="s">
        <v>4226</v>
      </c>
      <c r="AP158" s="78" t="b">
        <v>0</v>
      </c>
      <c r="AQ158" s="78" t="b">
        <v>0</v>
      </c>
      <c r="AR158" s="78" t="b">
        <v>0</v>
      </c>
      <c r="AS158" s="78"/>
      <c r="AT158" s="78">
        <v>5</v>
      </c>
      <c r="AU158" s="83" t="s">
        <v>4485</v>
      </c>
      <c r="AV158" s="78" t="b">
        <v>0</v>
      </c>
      <c r="AW158" s="78" t="s">
        <v>4591</v>
      </c>
      <c r="AX158" s="83" t="s">
        <v>4653</v>
      </c>
      <c r="AY158" s="78" t="s">
        <v>66</v>
      </c>
      <c r="AZ158" s="48"/>
      <c r="BA158" s="48"/>
      <c r="BB158" s="48"/>
      <c r="BC158" s="48"/>
      <c r="BD158" s="48" t="s">
        <v>1048</v>
      </c>
      <c r="BE158" s="48" t="s">
        <v>1048</v>
      </c>
      <c r="BF158" s="106" t="s">
        <v>5047</v>
      </c>
      <c r="BG158" s="106" t="s">
        <v>5047</v>
      </c>
      <c r="BH158" s="106" t="s">
        <v>5369</v>
      </c>
      <c r="BI158" s="106" t="s">
        <v>5369</v>
      </c>
      <c r="BJ158" s="86" t="str">
        <f>REPLACE(INDEX(GroupVertices[Group],MATCH(Vertices[[#This Row],[Vertex]],GroupVertices[Vertex],0)),1,1,"")</f>
        <v>37</v>
      </c>
      <c r="BK158" s="2"/>
      <c r="BL158" s="3"/>
      <c r="BM158" s="3"/>
      <c r="BN158" s="3"/>
      <c r="BO158" s="3"/>
    </row>
    <row r="159" spans="1:67" ht="15">
      <c r="A159" s="64" t="s">
        <v>292</v>
      </c>
      <c r="B159" s="65"/>
      <c r="C159" s="65"/>
      <c r="D159" s="66">
        <v>1.5</v>
      </c>
      <c r="E159" s="68">
        <v>10</v>
      </c>
      <c r="F159" s="102" t="s">
        <v>4531</v>
      </c>
      <c r="G159" s="65"/>
      <c r="H159" s="69"/>
      <c r="I159" s="70"/>
      <c r="J159" s="70"/>
      <c r="K159" s="69" t="s">
        <v>3278</v>
      </c>
      <c r="L159" s="73"/>
      <c r="M159" s="74">
        <v>5301.7275390625</v>
      </c>
      <c r="N159" s="74">
        <v>2148.339111328125</v>
      </c>
      <c r="O159" s="75"/>
      <c r="P159" s="76"/>
      <c r="Q159" s="76"/>
      <c r="R159" s="88"/>
      <c r="S159" s="48">
        <v>0</v>
      </c>
      <c r="T159" s="48">
        <v>1</v>
      </c>
      <c r="U159" s="49">
        <v>0</v>
      </c>
      <c r="V159" s="49">
        <v>1</v>
      </c>
      <c r="W159" s="49">
        <v>0</v>
      </c>
      <c r="X159" s="49">
        <v>0.999998</v>
      </c>
      <c r="Y159" s="49">
        <v>0</v>
      </c>
      <c r="Z159" s="49">
        <v>0</v>
      </c>
      <c r="AA159" s="71">
        <v>159</v>
      </c>
      <c r="AB159" s="71"/>
      <c r="AC159" s="72"/>
      <c r="AD159" s="78" t="s">
        <v>3278</v>
      </c>
      <c r="AE159" s="78">
        <v>1175</v>
      </c>
      <c r="AF159" s="78">
        <v>14343</v>
      </c>
      <c r="AG159" s="78">
        <v>34798</v>
      </c>
      <c r="AH159" s="78">
        <v>18956</v>
      </c>
      <c r="AI159" s="78"/>
      <c r="AJ159" s="78" t="s">
        <v>3613</v>
      </c>
      <c r="AK159" s="78" t="s">
        <v>3902</v>
      </c>
      <c r="AL159" s="83" t="s">
        <v>4079</v>
      </c>
      <c r="AM159" s="78"/>
      <c r="AN159" s="80">
        <v>39786.66415509259</v>
      </c>
      <c r="AO159" s="83" t="s">
        <v>4262</v>
      </c>
      <c r="AP159" s="78" t="b">
        <v>0</v>
      </c>
      <c r="AQ159" s="78" t="b">
        <v>0</v>
      </c>
      <c r="AR159" s="78" t="b">
        <v>1</v>
      </c>
      <c r="AS159" s="78"/>
      <c r="AT159" s="78">
        <v>161</v>
      </c>
      <c r="AU159" s="83" t="s">
        <v>4496</v>
      </c>
      <c r="AV159" s="78" t="b">
        <v>1</v>
      </c>
      <c r="AW159" s="78" t="s">
        <v>4591</v>
      </c>
      <c r="AX159" s="83" t="s">
        <v>4693</v>
      </c>
      <c r="AY159" s="78" t="s">
        <v>66</v>
      </c>
      <c r="AZ159" s="48"/>
      <c r="BA159" s="48"/>
      <c r="BB159" s="48"/>
      <c r="BC159" s="48"/>
      <c r="BD159" s="48" t="s">
        <v>1048</v>
      </c>
      <c r="BE159" s="48" t="s">
        <v>1048</v>
      </c>
      <c r="BF159" s="106" t="s">
        <v>5080</v>
      </c>
      <c r="BG159" s="106" t="s">
        <v>5080</v>
      </c>
      <c r="BH159" s="106" t="s">
        <v>5401</v>
      </c>
      <c r="BI159" s="106" t="s">
        <v>5401</v>
      </c>
      <c r="BJ159" s="86" t="str">
        <f>REPLACE(INDEX(GroupVertices[Group],MATCH(Vertices[[#This Row],[Vertex]],GroupVertices[Vertex],0)),1,1,"")</f>
        <v>27</v>
      </c>
      <c r="BK159" s="2"/>
      <c r="BL159" s="3"/>
      <c r="BM159" s="3"/>
      <c r="BN159" s="3"/>
      <c r="BO159" s="3"/>
    </row>
    <row r="160" spans="1:67" ht="15">
      <c r="A160" s="64" t="s">
        <v>305</v>
      </c>
      <c r="B160" s="65"/>
      <c r="C160" s="65"/>
      <c r="D160" s="66">
        <v>1.5</v>
      </c>
      <c r="E160" s="68">
        <v>10</v>
      </c>
      <c r="F160" s="102" t="s">
        <v>1245</v>
      </c>
      <c r="G160" s="65"/>
      <c r="H160" s="69"/>
      <c r="I160" s="70"/>
      <c r="J160" s="70"/>
      <c r="K160" s="69" t="s">
        <v>3295</v>
      </c>
      <c r="L160" s="73"/>
      <c r="M160" s="74">
        <v>5301.71826171875</v>
      </c>
      <c r="N160" s="74">
        <v>1087.454345703125</v>
      </c>
      <c r="O160" s="75"/>
      <c r="P160" s="76"/>
      <c r="Q160" s="76"/>
      <c r="R160" s="88"/>
      <c r="S160" s="48">
        <v>0</v>
      </c>
      <c r="T160" s="48">
        <v>1</v>
      </c>
      <c r="U160" s="49">
        <v>0</v>
      </c>
      <c r="V160" s="49">
        <v>1</v>
      </c>
      <c r="W160" s="49">
        <v>0</v>
      </c>
      <c r="X160" s="49">
        <v>0.999998</v>
      </c>
      <c r="Y160" s="49">
        <v>0</v>
      </c>
      <c r="Z160" s="49">
        <v>0</v>
      </c>
      <c r="AA160" s="71">
        <v>160</v>
      </c>
      <c r="AB160" s="71"/>
      <c r="AC160" s="72"/>
      <c r="AD160" s="78" t="s">
        <v>3295</v>
      </c>
      <c r="AE160" s="78">
        <v>511</v>
      </c>
      <c r="AF160" s="78">
        <v>146</v>
      </c>
      <c r="AG160" s="78">
        <v>6678</v>
      </c>
      <c r="AH160" s="78">
        <v>23133</v>
      </c>
      <c r="AI160" s="78"/>
      <c r="AJ160" s="78" t="s">
        <v>3629</v>
      </c>
      <c r="AK160" s="78" t="s">
        <v>3911</v>
      </c>
      <c r="AL160" s="78"/>
      <c r="AM160" s="78"/>
      <c r="AN160" s="80">
        <v>40373.59709490741</v>
      </c>
      <c r="AO160" s="83" t="s">
        <v>4279</v>
      </c>
      <c r="AP160" s="78" t="b">
        <v>0</v>
      </c>
      <c r="AQ160" s="78" t="b">
        <v>0</v>
      </c>
      <c r="AR160" s="78" t="b">
        <v>1</v>
      </c>
      <c r="AS160" s="78"/>
      <c r="AT160" s="78">
        <v>0</v>
      </c>
      <c r="AU160" s="83" t="s">
        <v>4485</v>
      </c>
      <c r="AV160" s="78" t="b">
        <v>0</v>
      </c>
      <c r="AW160" s="78" t="s">
        <v>4591</v>
      </c>
      <c r="AX160" s="83" t="s">
        <v>4710</v>
      </c>
      <c r="AY160" s="78" t="s">
        <v>66</v>
      </c>
      <c r="AZ160" s="48"/>
      <c r="BA160" s="48"/>
      <c r="BB160" s="48"/>
      <c r="BC160" s="48"/>
      <c r="BD160" s="48" t="s">
        <v>1048</v>
      </c>
      <c r="BE160" s="48" t="s">
        <v>1048</v>
      </c>
      <c r="BF160" s="106" t="s">
        <v>5092</v>
      </c>
      <c r="BG160" s="106" t="s">
        <v>5092</v>
      </c>
      <c r="BH160" s="106" t="s">
        <v>5413</v>
      </c>
      <c r="BI160" s="106" t="s">
        <v>5413</v>
      </c>
      <c r="BJ160" s="86" t="str">
        <f>REPLACE(INDEX(GroupVertices[Group],MATCH(Vertices[[#This Row],[Vertex]],GroupVertices[Vertex],0)),1,1,"")</f>
        <v>28</v>
      </c>
      <c r="BK160" s="2"/>
      <c r="BL160" s="3"/>
      <c r="BM160" s="3"/>
      <c r="BN160" s="3"/>
      <c r="BO160" s="3"/>
    </row>
    <row r="161" spans="1:67" ht="15">
      <c r="A161" s="64" t="s">
        <v>313</v>
      </c>
      <c r="B161" s="65"/>
      <c r="C161" s="65"/>
      <c r="D161" s="66">
        <v>1.5</v>
      </c>
      <c r="E161" s="68">
        <v>10</v>
      </c>
      <c r="F161" s="102" t="s">
        <v>1252</v>
      </c>
      <c r="G161" s="65"/>
      <c r="H161" s="69"/>
      <c r="I161" s="70"/>
      <c r="J161" s="70"/>
      <c r="K161" s="69" t="s">
        <v>3305</v>
      </c>
      <c r="L161" s="73"/>
      <c r="M161" s="74">
        <v>5150.6025390625</v>
      </c>
      <c r="N161" s="74">
        <v>4614.93701171875</v>
      </c>
      <c r="O161" s="75"/>
      <c r="P161" s="76"/>
      <c r="Q161" s="76"/>
      <c r="R161" s="88"/>
      <c r="S161" s="48">
        <v>0</v>
      </c>
      <c r="T161" s="48">
        <v>1</v>
      </c>
      <c r="U161" s="49">
        <v>0</v>
      </c>
      <c r="V161" s="49">
        <v>1</v>
      </c>
      <c r="W161" s="49">
        <v>0</v>
      </c>
      <c r="X161" s="49">
        <v>0.701753</v>
      </c>
      <c r="Y161" s="49">
        <v>0</v>
      </c>
      <c r="Z161" s="49">
        <v>0</v>
      </c>
      <c r="AA161" s="71">
        <v>161</v>
      </c>
      <c r="AB161" s="71"/>
      <c r="AC161" s="72"/>
      <c r="AD161" s="78" t="s">
        <v>3305</v>
      </c>
      <c r="AE161" s="78">
        <v>273</v>
      </c>
      <c r="AF161" s="78">
        <v>141</v>
      </c>
      <c r="AG161" s="78">
        <v>5994</v>
      </c>
      <c r="AH161" s="78">
        <v>311</v>
      </c>
      <c r="AI161" s="78"/>
      <c r="AJ161" s="78" t="s">
        <v>3637</v>
      </c>
      <c r="AK161" s="78"/>
      <c r="AL161" s="78"/>
      <c r="AM161" s="78"/>
      <c r="AN161" s="80">
        <v>40666.8155787037</v>
      </c>
      <c r="AO161" s="83" t="s">
        <v>4288</v>
      </c>
      <c r="AP161" s="78" t="b">
        <v>1</v>
      </c>
      <c r="AQ161" s="78" t="b">
        <v>0</v>
      </c>
      <c r="AR161" s="78" t="b">
        <v>0</v>
      </c>
      <c r="AS161" s="78"/>
      <c r="AT161" s="78">
        <v>4</v>
      </c>
      <c r="AU161" s="83" t="s">
        <v>4485</v>
      </c>
      <c r="AV161" s="78" t="b">
        <v>0</v>
      </c>
      <c r="AW161" s="78" t="s">
        <v>4591</v>
      </c>
      <c r="AX161" s="83" t="s">
        <v>4720</v>
      </c>
      <c r="AY161" s="78" t="s">
        <v>66</v>
      </c>
      <c r="AZ161" s="48"/>
      <c r="BA161" s="48"/>
      <c r="BB161" s="48"/>
      <c r="BC161" s="48"/>
      <c r="BD161" s="48" t="s">
        <v>1048</v>
      </c>
      <c r="BE161" s="48" t="s">
        <v>1048</v>
      </c>
      <c r="BF161" s="106" t="s">
        <v>5099</v>
      </c>
      <c r="BG161" s="106" t="s">
        <v>5099</v>
      </c>
      <c r="BH161" s="106" t="s">
        <v>5420</v>
      </c>
      <c r="BI161" s="106" t="s">
        <v>5420</v>
      </c>
      <c r="BJ161" s="86" t="str">
        <f>REPLACE(INDEX(GroupVertices[Group],MATCH(Vertices[[#This Row],[Vertex]],GroupVertices[Vertex],0)),1,1,"")</f>
        <v>39</v>
      </c>
      <c r="BK161" s="2"/>
      <c r="BL161" s="3"/>
      <c r="BM161" s="3"/>
      <c r="BN161" s="3"/>
      <c r="BO161" s="3"/>
    </row>
    <row r="162" spans="1:67" ht="15">
      <c r="A162" s="64" t="s">
        <v>320</v>
      </c>
      <c r="B162" s="65"/>
      <c r="C162" s="65"/>
      <c r="D162" s="66">
        <v>1.5</v>
      </c>
      <c r="E162" s="68">
        <v>10</v>
      </c>
      <c r="F162" s="102" t="s">
        <v>1257</v>
      </c>
      <c r="G162" s="65"/>
      <c r="H162" s="69"/>
      <c r="I162" s="70"/>
      <c r="J162" s="70"/>
      <c r="K162" s="69" t="s">
        <v>3312</v>
      </c>
      <c r="L162" s="73"/>
      <c r="M162" s="74">
        <v>5301.728515625</v>
      </c>
      <c r="N162" s="74">
        <v>8593.3076171875</v>
      </c>
      <c r="O162" s="75"/>
      <c r="P162" s="76"/>
      <c r="Q162" s="76"/>
      <c r="R162" s="88"/>
      <c r="S162" s="48">
        <v>0</v>
      </c>
      <c r="T162" s="48">
        <v>1</v>
      </c>
      <c r="U162" s="49">
        <v>0</v>
      </c>
      <c r="V162" s="49">
        <v>1</v>
      </c>
      <c r="W162" s="49">
        <v>0</v>
      </c>
      <c r="X162" s="49">
        <v>0.999998</v>
      </c>
      <c r="Y162" s="49">
        <v>0</v>
      </c>
      <c r="Z162" s="49">
        <v>0</v>
      </c>
      <c r="AA162" s="71">
        <v>162</v>
      </c>
      <c r="AB162" s="71"/>
      <c r="AC162" s="72"/>
      <c r="AD162" s="78" t="s">
        <v>3312</v>
      </c>
      <c r="AE162" s="78">
        <v>5000</v>
      </c>
      <c r="AF162" s="78">
        <v>4341</v>
      </c>
      <c r="AG162" s="78">
        <v>54620</v>
      </c>
      <c r="AH162" s="78">
        <v>37224</v>
      </c>
      <c r="AI162" s="78"/>
      <c r="AJ162" s="78" t="s">
        <v>3643</v>
      </c>
      <c r="AK162" s="78" t="s">
        <v>3919</v>
      </c>
      <c r="AL162" s="83" t="s">
        <v>4093</v>
      </c>
      <c r="AM162" s="78"/>
      <c r="AN162" s="80">
        <v>39856.02334490741</v>
      </c>
      <c r="AO162" s="83" t="s">
        <v>4295</v>
      </c>
      <c r="AP162" s="78" t="b">
        <v>0</v>
      </c>
      <c r="AQ162" s="78" t="b">
        <v>0</v>
      </c>
      <c r="AR162" s="78" t="b">
        <v>1</v>
      </c>
      <c r="AS162" s="78"/>
      <c r="AT162" s="78">
        <v>222</v>
      </c>
      <c r="AU162" s="83" t="s">
        <v>4494</v>
      </c>
      <c r="AV162" s="78" t="b">
        <v>0</v>
      </c>
      <c r="AW162" s="78" t="s">
        <v>4591</v>
      </c>
      <c r="AX162" s="83" t="s">
        <v>4727</v>
      </c>
      <c r="AY162" s="78" t="s">
        <v>66</v>
      </c>
      <c r="AZ162" s="48"/>
      <c r="BA162" s="48"/>
      <c r="BB162" s="48"/>
      <c r="BC162" s="48"/>
      <c r="BD162" s="48" t="s">
        <v>1048</v>
      </c>
      <c r="BE162" s="48" t="s">
        <v>1048</v>
      </c>
      <c r="BF162" s="106" t="s">
        <v>5104</v>
      </c>
      <c r="BG162" s="106" t="s">
        <v>5104</v>
      </c>
      <c r="BH162" s="106" t="s">
        <v>5425</v>
      </c>
      <c r="BI162" s="106" t="s">
        <v>5425</v>
      </c>
      <c r="BJ162" s="86" t="str">
        <f>REPLACE(INDEX(GroupVertices[Group],MATCH(Vertices[[#This Row],[Vertex]],GroupVertices[Vertex],0)),1,1,"")</f>
        <v>25</v>
      </c>
      <c r="BK162" s="2"/>
      <c r="BL162" s="3"/>
      <c r="BM162" s="3"/>
      <c r="BN162" s="3"/>
      <c r="BO162" s="3"/>
    </row>
    <row r="163" spans="1:67" ht="15">
      <c r="A163" s="64" t="s">
        <v>324</v>
      </c>
      <c r="B163" s="65"/>
      <c r="C163" s="65"/>
      <c r="D163" s="66">
        <v>1.5</v>
      </c>
      <c r="E163" s="68">
        <v>10</v>
      </c>
      <c r="F163" s="102" t="s">
        <v>1260</v>
      </c>
      <c r="G163" s="65"/>
      <c r="H163" s="69"/>
      <c r="I163" s="70"/>
      <c r="J163" s="70"/>
      <c r="K163" s="69" t="s">
        <v>3316</v>
      </c>
      <c r="L163" s="73"/>
      <c r="M163" s="74">
        <v>5301.7197265625</v>
      </c>
      <c r="N163" s="74">
        <v>5384.09130859375</v>
      </c>
      <c r="O163" s="75"/>
      <c r="P163" s="76"/>
      <c r="Q163" s="76"/>
      <c r="R163" s="88"/>
      <c r="S163" s="48">
        <v>0</v>
      </c>
      <c r="T163" s="48">
        <v>1</v>
      </c>
      <c r="U163" s="49">
        <v>0</v>
      </c>
      <c r="V163" s="49">
        <v>1</v>
      </c>
      <c r="W163" s="49">
        <v>0</v>
      </c>
      <c r="X163" s="49">
        <v>0.999998</v>
      </c>
      <c r="Y163" s="49">
        <v>0</v>
      </c>
      <c r="Z163" s="49">
        <v>0</v>
      </c>
      <c r="AA163" s="71">
        <v>163</v>
      </c>
      <c r="AB163" s="71"/>
      <c r="AC163" s="72"/>
      <c r="AD163" s="78" t="s">
        <v>3316</v>
      </c>
      <c r="AE163" s="78">
        <v>850</v>
      </c>
      <c r="AF163" s="78">
        <v>898</v>
      </c>
      <c r="AG163" s="78">
        <v>32916</v>
      </c>
      <c r="AH163" s="78">
        <v>1213</v>
      </c>
      <c r="AI163" s="78"/>
      <c r="AJ163" s="78" t="s">
        <v>3647</v>
      </c>
      <c r="AK163" s="78" t="s">
        <v>3921</v>
      </c>
      <c r="AL163" s="83" t="s">
        <v>4095</v>
      </c>
      <c r="AM163" s="78"/>
      <c r="AN163" s="80">
        <v>39901.69903935185</v>
      </c>
      <c r="AO163" s="83" t="s">
        <v>4298</v>
      </c>
      <c r="AP163" s="78" t="b">
        <v>0</v>
      </c>
      <c r="AQ163" s="78" t="b">
        <v>0</v>
      </c>
      <c r="AR163" s="78" t="b">
        <v>0</v>
      </c>
      <c r="AS163" s="78"/>
      <c r="AT163" s="78">
        <v>39</v>
      </c>
      <c r="AU163" s="83" t="s">
        <v>4490</v>
      </c>
      <c r="AV163" s="78" t="b">
        <v>0</v>
      </c>
      <c r="AW163" s="78" t="s">
        <v>4591</v>
      </c>
      <c r="AX163" s="83" t="s">
        <v>4731</v>
      </c>
      <c r="AY163" s="78" t="s">
        <v>66</v>
      </c>
      <c r="AZ163" s="48"/>
      <c r="BA163" s="48"/>
      <c r="BB163" s="48"/>
      <c r="BC163" s="48"/>
      <c r="BD163" s="48" t="s">
        <v>1078</v>
      </c>
      <c r="BE163" s="48" t="s">
        <v>1078</v>
      </c>
      <c r="BF163" s="106" t="s">
        <v>5106</v>
      </c>
      <c r="BG163" s="106" t="s">
        <v>5106</v>
      </c>
      <c r="BH163" s="106" t="s">
        <v>5427</v>
      </c>
      <c r="BI163" s="106" t="s">
        <v>5427</v>
      </c>
      <c r="BJ163" s="86" t="str">
        <f>REPLACE(INDEX(GroupVertices[Group],MATCH(Vertices[[#This Row],[Vertex]],GroupVertices[Vertex],0)),1,1,"")</f>
        <v>26</v>
      </c>
      <c r="BK163" s="2"/>
      <c r="BL163" s="3"/>
      <c r="BM163" s="3"/>
      <c r="BN163" s="3"/>
      <c r="BO163" s="3"/>
    </row>
    <row r="164" spans="1:67" ht="15">
      <c r="A164" s="64" t="s">
        <v>326</v>
      </c>
      <c r="B164" s="65"/>
      <c r="C164" s="65"/>
      <c r="D164" s="66">
        <v>1.5</v>
      </c>
      <c r="E164" s="68">
        <v>10</v>
      </c>
      <c r="F164" s="102" t="s">
        <v>1262</v>
      </c>
      <c r="G164" s="65"/>
      <c r="H164" s="69"/>
      <c r="I164" s="70"/>
      <c r="J164" s="70"/>
      <c r="K164" s="69" t="s">
        <v>3319</v>
      </c>
      <c r="L164" s="73"/>
      <c r="M164" s="74">
        <v>5150.60595703125</v>
      </c>
      <c r="N164" s="74">
        <v>5702.3564453125</v>
      </c>
      <c r="O164" s="75"/>
      <c r="P164" s="76"/>
      <c r="Q164" s="76"/>
      <c r="R164" s="88"/>
      <c r="S164" s="48">
        <v>0</v>
      </c>
      <c r="T164" s="48">
        <v>1</v>
      </c>
      <c r="U164" s="49">
        <v>0</v>
      </c>
      <c r="V164" s="49">
        <v>1</v>
      </c>
      <c r="W164" s="49">
        <v>0</v>
      </c>
      <c r="X164" s="49">
        <v>0.701753</v>
      </c>
      <c r="Y164" s="49">
        <v>0</v>
      </c>
      <c r="Z164" s="49">
        <v>0</v>
      </c>
      <c r="AA164" s="71">
        <v>164</v>
      </c>
      <c r="AB164" s="71"/>
      <c r="AC164" s="72"/>
      <c r="AD164" s="78" t="s">
        <v>3319</v>
      </c>
      <c r="AE164" s="78">
        <v>111</v>
      </c>
      <c r="AF164" s="78">
        <v>194</v>
      </c>
      <c r="AG164" s="78">
        <v>13086</v>
      </c>
      <c r="AH164" s="78">
        <v>76</v>
      </c>
      <c r="AI164" s="78"/>
      <c r="AJ164" s="78" t="s">
        <v>3650</v>
      </c>
      <c r="AK164" s="78"/>
      <c r="AL164" s="78"/>
      <c r="AM164" s="78"/>
      <c r="AN164" s="80">
        <v>41300.139756944445</v>
      </c>
      <c r="AO164" s="83" t="s">
        <v>4300</v>
      </c>
      <c r="AP164" s="78" t="b">
        <v>1</v>
      </c>
      <c r="AQ164" s="78" t="b">
        <v>0</v>
      </c>
      <c r="AR164" s="78" t="b">
        <v>1</v>
      </c>
      <c r="AS164" s="78"/>
      <c r="AT164" s="78">
        <v>0</v>
      </c>
      <c r="AU164" s="83" t="s">
        <v>4485</v>
      </c>
      <c r="AV164" s="78" t="b">
        <v>0</v>
      </c>
      <c r="AW164" s="78" t="s">
        <v>4591</v>
      </c>
      <c r="AX164" s="83" t="s">
        <v>4734</v>
      </c>
      <c r="AY164" s="78" t="s">
        <v>66</v>
      </c>
      <c r="AZ164" s="48" t="s">
        <v>1017</v>
      </c>
      <c r="BA164" s="48" t="s">
        <v>1017</v>
      </c>
      <c r="BB164" s="48" t="s">
        <v>1041</v>
      </c>
      <c r="BC164" s="48" t="s">
        <v>1041</v>
      </c>
      <c r="BD164" s="48" t="s">
        <v>1048</v>
      </c>
      <c r="BE164" s="48" t="s">
        <v>1048</v>
      </c>
      <c r="BF164" s="106" t="s">
        <v>5107</v>
      </c>
      <c r="BG164" s="106" t="s">
        <v>5107</v>
      </c>
      <c r="BH164" s="106" t="s">
        <v>5428</v>
      </c>
      <c r="BI164" s="106" t="s">
        <v>5428</v>
      </c>
      <c r="BJ164" s="86" t="str">
        <f>REPLACE(INDEX(GroupVertices[Group],MATCH(Vertices[[#This Row],[Vertex]],GroupVertices[Vertex],0)),1,1,"")</f>
        <v>36</v>
      </c>
      <c r="BK164" s="2"/>
      <c r="BL164" s="3"/>
      <c r="BM164" s="3"/>
      <c r="BN164" s="3"/>
      <c r="BO164" s="3"/>
    </row>
    <row r="165" spans="1:67" ht="15">
      <c r="A165" s="64" t="s">
        <v>345</v>
      </c>
      <c r="B165" s="65"/>
      <c r="C165" s="65"/>
      <c r="D165" s="66">
        <v>1.5</v>
      </c>
      <c r="E165" s="68">
        <v>10</v>
      </c>
      <c r="F165" s="102" t="s">
        <v>1279</v>
      </c>
      <c r="G165" s="65"/>
      <c r="H165" s="69"/>
      <c r="I165" s="70"/>
      <c r="J165" s="70"/>
      <c r="K165" s="69" t="s">
        <v>3339</v>
      </c>
      <c r="L165" s="73"/>
      <c r="M165" s="74">
        <v>5301.72314453125</v>
      </c>
      <c r="N165" s="74">
        <v>6444.98779296875</v>
      </c>
      <c r="O165" s="75"/>
      <c r="P165" s="76"/>
      <c r="Q165" s="76"/>
      <c r="R165" s="88"/>
      <c r="S165" s="48">
        <v>0</v>
      </c>
      <c r="T165" s="48">
        <v>1</v>
      </c>
      <c r="U165" s="49">
        <v>0</v>
      </c>
      <c r="V165" s="49">
        <v>1</v>
      </c>
      <c r="W165" s="49">
        <v>0</v>
      </c>
      <c r="X165" s="49">
        <v>0.999998</v>
      </c>
      <c r="Y165" s="49">
        <v>0</v>
      </c>
      <c r="Z165" s="49">
        <v>0</v>
      </c>
      <c r="AA165" s="71">
        <v>165</v>
      </c>
      <c r="AB165" s="71"/>
      <c r="AC165" s="72"/>
      <c r="AD165" s="78" t="s">
        <v>3339</v>
      </c>
      <c r="AE165" s="78">
        <v>508</v>
      </c>
      <c r="AF165" s="78">
        <v>104</v>
      </c>
      <c r="AG165" s="78">
        <v>2529</v>
      </c>
      <c r="AH165" s="78">
        <v>3056</v>
      </c>
      <c r="AI165" s="78"/>
      <c r="AJ165" s="78" t="s">
        <v>3669</v>
      </c>
      <c r="AK165" s="78"/>
      <c r="AL165" s="78"/>
      <c r="AM165" s="78"/>
      <c r="AN165" s="80">
        <v>41543.061203703706</v>
      </c>
      <c r="AO165" s="78"/>
      <c r="AP165" s="78" t="b">
        <v>0</v>
      </c>
      <c r="AQ165" s="78" t="b">
        <v>0</v>
      </c>
      <c r="AR165" s="78" t="b">
        <v>1</v>
      </c>
      <c r="AS165" s="78"/>
      <c r="AT165" s="78">
        <v>4</v>
      </c>
      <c r="AU165" s="83" t="s">
        <v>4485</v>
      </c>
      <c r="AV165" s="78" t="b">
        <v>0</v>
      </c>
      <c r="AW165" s="78" t="s">
        <v>4591</v>
      </c>
      <c r="AX165" s="83" t="s">
        <v>4754</v>
      </c>
      <c r="AY165" s="78" t="s">
        <v>66</v>
      </c>
      <c r="AZ165" s="48"/>
      <c r="BA165" s="48"/>
      <c r="BB165" s="48"/>
      <c r="BC165" s="48"/>
      <c r="BD165" s="48" t="s">
        <v>1048</v>
      </c>
      <c r="BE165" s="48" t="s">
        <v>1048</v>
      </c>
      <c r="BF165" s="106" t="s">
        <v>5126</v>
      </c>
      <c r="BG165" s="106" t="s">
        <v>5126</v>
      </c>
      <c r="BH165" s="106" t="s">
        <v>5447</v>
      </c>
      <c r="BI165" s="106" t="s">
        <v>5447</v>
      </c>
      <c r="BJ165" s="86" t="str">
        <f>REPLACE(INDEX(GroupVertices[Group],MATCH(Vertices[[#This Row],[Vertex]],GroupVertices[Vertex],0)),1,1,"")</f>
        <v>23</v>
      </c>
      <c r="BK165" s="2"/>
      <c r="BL165" s="3"/>
      <c r="BM165" s="3"/>
      <c r="BN165" s="3"/>
      <c r="BO165" s="3"/>
    </row>
    <row r="166" spans="1:67" ht="15">
      <c r="A166" s="64" t="s">
        <v>401</v>
      </c>
      <c r="B166" s="65"/>
      <c r="C166" s="65"/>
      <c r="D166" s="66">
        <v>1.5</v>
      </c>
      <c r="E166" s="68">
        <v>10</v>
      </c>
      <c r="F166" s="102" t="s">
        <v>1330</v>
      </c>
      <c r="G166" s="65"/>
      <c r="H166" s="69"/>
      <c r="I166" s="70"/>
      <c r="J166" s="70"/>
      <c r="K166" s="69" t="s">
        <v>3400</v>
      </c>
      <c r="L166" s="73"/>
      <c r="M166" s="74">
        <v>5301.71875</v>
      </c>
      <c r="N166" s="74">
        <v>4296.6708984375</v>
      </c>
      <c r="O166" s="75"/>
      <c r="P166" s="76"/>
      <c r="Q166" s="76"/>
      <c r="R166" s="88"/>
      <c r="S166" s="48">
        <v>0</v>
      </c>
      <c r="T166" s="48">
        <v>1</v>
      </c>
      <c r="U166" s="49">
        <v>0</v>
      </c>
      <c r="V166" s="49">
        <v>1</v>
      </c>
      <c r="W166" s="49">
        <v>0</v>
      </c>
      <c r="X166" s="49">
        <v>0.999998</v>
      </c>
      <c r="Y166" s="49">
        <v>0</v>
      </c>
      <c r="Z166" s="49">
        <v>0</v>
      </c>
      <c r="AA166" s="71">
        <v>166</v>
      </c>
      <c r="AB166" s="71"/>
      <c r="AC166" s="72"/>
      <c r="AD166" s="78" t="s">
        <v>3400</v>
      </c>
      <c r="AE166" s="78">
        <v>112</v>
      </c>
      <c r="AF166" s="78">
        <v>80</v>
      </c>
      <c r="AG166" s="78">
        <v>6300</v>
      </c>
      <c r="AH166" s="78">
        <v>5790</v>
      </c>
      <c r="AI166" s="78"/>
      <c r="AJ166" s="78" t="s">
        <v>3726</v>
      </c>
      <c r="AK166" s="78"/>
      <c r="AL166" s="78"/>
      <c r="AM166" s="78"/>
      <c r="AN166" s="80">
        <v>41181.6040625</v>
      </c>
      <c r="AO166" s="83" t="s">
        <v>4376</v>
      </c>
      <c r="AP166" s="78" t="b">
        <v>0</v>
      </c>
      <c r="AQ166" s="78" t="b">
        <v>0</v>
      </c>
      <c r="AR166" s="78" t="b">
        <v>0</v>
      </c>
      <c r="AS166" s="78"/>
      <c r="AT166" s="78">
        <v>1</v>
      </c>
      <c r="AU166" s="83" t="s">
        <v>4485</v>
      </c>
      <c r="AV166" s="78" t="b">
        <v>0</v>
      </c>
      <c r="AW166" s="78" t="s">
        <v>4591</v>
      </c>
      <c r="AX166" s="83" t="s">
        <v>4815</v>
      </c>
      <c r="AY166" s="78" t="s">
        <v>66</v>
      </c>
      <c r="AZ166" s="48"/>
      <c r="BA166" s="48"/>
      <c r="BB166" s="48"/>
      <c r="BC166" s="48"/>
      <c r="BD166" s="48" t="s">
        <v>1092</v>
      </c>
      <c r="BE166" s="48" t="s">
        <v>1092</v>
      </c>
      <c r="BF166" s="106" t="s">
        <v>5173</v>
      </c>
      <c r="BG166" s="106" t="s">
        <v>5173</v>
      </c>
      <c r="BH166" s="106" t="s">
        <v>5491</v>
      </c>
      <c r="BI166" s="106" t="s">
        <v>5491</v>
      </c>
      <c r="BJ166" s="86" t="str">
        <f>REPLACE(INDEX(GroupVertices[Group],MATCH(Vertices[[#This Row],[Vertex]],GroupVertices[Vertex],0)),1,1,"")</f>
        <v>29</v>
      </c>
      <c r="BK166" s="2"/>
      <c r="BL166" s="3"/>
      <c r="BM166" s="3"/>
      <c r="BN166" s="3"/>
      <c r="BO166" s="3"/>
    </row>
    <row r="167" spans="1:67" ht="15">
      <c r="A167" s="64" t="s">
        <v>402</v>
      </c>
      <c r="B167" s="65"/>
      <c r="C167" s="65"/>
      <c r="D167" s="66">
        <v>1.5</v>
      </c>
      <c r="E167" s="68">
        <v>10</v>
      </c>
      <c r="F167" s="102" t="s">
        <v>4560</v>
      </c>
      <c r="G167" s="65"/>
      <c r="H167" s="69"/>
      <c r="I167" s="70"/>
      <c r="J167" s="70"/>
      <c r="K167" s="69" t="s">
        <v>3402</v>
      </c>
      <c r="L167" s="73"/>
      <c r="M167" s="74">
        <v>5666.9208984375</v>
      </c>
      <c r="N167" s="74">
        <v>2466.619384765625</v>
      </c>
      <c r="O167" s="75"/>
      <c r="P167" s="76"/>
      <c r="Q167" s="76"/>
      <c r="R167" s="88"/>
      <c r="S167" s="48">
        <v>0</v>
      </c>
      <c r="T167" s="48">
        <v>1</v>
      </c>
      <c r="U167" s="49">
        <v>0</v>
      </c>
      <c r="V167" s="49">
        <v>1</v>
      </c>
      <c r="W167" s="49">
        <v>0</v>
      </c>
      <c r="X167" s="49">
        <v>0.999998</v>
      </c>
      <c r="Y167" s="49">
        <v>0</v>
      </c>
      <c r="Z167" s="49">
        <v>0</v>
      </c>
      <c r="AA167" s="71">
        <v>167</v>
      </c>
      <c r="AB167" s="71"/>
      <c r="AC167" s="72"/>
      <c r="AD167" s="78" t="s">
        <v>3402</v>
      </c>
      <c r="AE167" s="78">
        <v>2670</v>
      </c>
      <c r="AF167" s="78">
        <v>961</v>
      </c>
      <c r="AG167" s="78">
        <v>906</v>
      </c>
      <c r="AH167" s="78">
        <v>1249</v>
      </c>
      <c r="AI167" s="78"/>
      <c r="AJ167" s="78" t="s">
        <v>3728</v>
      </c>
      <c r="AK167" s="78" t="s">
        <v>3972</v>
      </c>
      <c r="AL167" s="78"/>
      <c r="AM167" s="78"/>
      <c r="AN167" s="80">
        <v>42285.426400462966</v>
      </c>
      <c r="AO167" s="83" t="s">
        <v>4378</v>
      </c>
      <c r="AP167" s="78" t="b">
        <v>0</v>
      </c>
      <c r="AQ167" s="78" t="b">
        <v>0</v>
      </c>
      <c r="AR167" s="78" t="b">
        <v>1</v>
      </c>
      <c r="AS167" s="78"/>
      <c r="AT167" s="78">
        <v>15</v>
      </c>
      <c r="AU167" s="83" t="s">
        <v>4485</v>
      </c>
      <c r="AV167" s="78" t="b">
        <v>0</v>
      </c>
      <c r="AW167" s="78" t="s">
        <v>4591</v>
      </c>
      <c r="AX167" s="83" t="s">
        <v>4817</v>
      </c>
      <c r="AY167" s="78" t="s">
        <v>66</v>
      </c>
      <c r="AZ167" s="48"/>
      <c r="BA167" s="48"/>
      <c r="BB167" s="48"/>
      <c r="BC167" s="48"/>
      <c r="BD167" s="48" t="s">
        <v>1093</v>
      </c>
      <c r="BE167" s="48" t="s">
        <v>1093</v>
      </c>
      <c r="BF167" s="106" t="s">
        <v>5174</v>
      </c>
      <c r="BG167" s="106" t="s">
        <v>5174</v>
      </c>
      <c r="BH167" s="106" t="s">
        <v>5492</v>
      </c>
      <c r="BI167" s="106" t="s">
        <v>5492</v>
      </c>
      <c r="BJ167" s="86" t="str">
        <f>REPLACE(INDEX(GroupVertices[Group],MATCH(Vertices[[#This Row],[Vertex]],GroupVertices[Vertex],0)),1,1,"")</f>
        <v>30</v>
      </c>
      <c r="BK167" s="2"/>
      <c r="BL167" s="3"/>
      <c r="BM167" s="3"/>
      <c r="BN167" s="3"/>
      <c r="BO167" s="3"/>
    </row>
    <row r="168" spans="1:67" ht="15">
      <c r="A168" s="64" t="s">
        <v>466</v>
      </c>
      <c r="B168" s="65"/>
      <c r="C168" s="65"/>
      <c r="D168" s="66">
        <v>1.5</v>
      </c>
      <c r="E168" s="68">
        <v>10</v>
      </c>
      <c r="F168" s="102" t="s">
        <v>1381</v>
      </c>
      <c r="G168" s="65"/>
      <c r="H168" s="69"/>
      <c r="I168" s="70"/>
      <c r="J168" s="70"/>
      <c r="K168" s="69" t="s">
        <v>3466</v>
      </c>
      <c r="L168" s="73"/>
      <c r="M168" s="74">
        <v>5150.599609375</v>
      </c>
      <c r="N168" s="74">
        <v>1405.724853515625</v>
      </c>
      <c r="O168" s="75"/>
      <c r="P168" s="76"/>
      <c r="Q168" s="76"/>
      <c r="R168" s="88"/>
      <c r="S168" s="48">
        <v>0</v>
      </c>
      <c r="T168" s="48">
        <v>1</v>
      </c>
      <c r="U168" s="49">
        <v>0</v>
      </c>
      <c r="V168" s="49">
        <v>1</v>
      </c>
      <c r="W168" s="49">
        <v>0</v>
      </c>
      <c r="X168" s="49">
        <v>0.701753</v>
      </c>
      <c r="Y168" s="49">
        <v>0</v>
      </c>
      <c r="Z168" s="49">
        <v>0</v>
      </c>
      <c r="AA168" s="71">
        <v>168</v>
      </c>
      <c r="AB168" s="71"/>
      <c r="AC168" s="72"/>
      <c r="AD168" s="78" t="s">
        <v>3466</v>
      </c>
      <c r="AE168" s="78">
        <v>1204</v>
      </c>
      <c r="AF168" s="78">
        <v>445</v>
      </c>
      <c r="AG168" s="78">
        <v>74079</v>
      </c>
      <c r="AH168" s="78">
        <v>34238</v>
      </c>
      <c r="AI168" s="78"/>
      <c r="AJ168" s="78" t="s">
        <v>3787</v>
      </c>
      <c r="AK168" s="78" t="s">
        <v>4008</v>
      </c>
      <c r="AL168" s="83" t="s">
        <v>4144</v>
      </c>
      <c r="AM168" s="78"/>
      <c r="AN168" s="80">
        <v>40009.80583333333</v>
      </c>
      <c r="AO168" s="83" t="s">
        <v>4437</v>
      </c>
      <c r="AP168" s="78" t="b">
        <v>0</v>
      </c>
      <c r="AQ168" s="78" t="b">
        <v>0</v>
      </c>
      <c r="AR168" s="78" t="b">
        <v>1</v>
      </c>
      <c r="AS168" s="78"/>
      <c r="AT168" s="78">
        <v>8</v>
      </c>
      <c r="AU168" s="83" t="s">
        <v>4496</v>
      </c>
      <c r="AV168" s="78" t="b">
        <v>0</v>
      </c>
      <c r="AW168" s="78" t="s">
        <v>4591</v>
      </c>
      <c r="AX168" s="83" t="s">
        <v>4883</v>
      </c>
      <c r="AY168" s="78" t="s">
        <v>66</v>
      </c>
      <c r="AZ168" s="48"/>
      <c r="BA168" s="48"/>
      <c r="BB168" s="48"/>
      <c r="BC168" s="48"/>
      <c r="BD168" s="48" t="s">
        <v>1102</v>
      </c>
      <c r="BE168" s="48" t="s">
        <v>1102</v>
      </c>
      <c r="BF168" s="106" t="s">
        <v>5223</v>
      </c>
      <c r="BG168" s="106" t="s">
        <v>5223</v>
      </c>
      <c r="BH168" s="106" t="s">
        <v>5540</v>
      </c>
      <c r="BI168" s="106" t="s">
        <v>5540</v>
      </c>
      <c r="BJ168" s="86" t="str">
        <f>REPLACE(INDEX(GroupVertices[Group],MATCH(Vertices[[#This Row],[Vertex]],GroupVertices[Vertex],0)),1,1,"")</f>
        <v>38</v>
      </c>
      <c r="BK168" s="2"/>
      <c r="BL168" s="3"/>
      <c r="BM168" s="3"/>
      <c r="BN168" s="3"/>
      <c r="BO168" s="3"/>
    </row>
    <row r="169" spans="1:67" ht="15">
      <c r="A169" s="64" t="s">
        <v>508</v>
      </c>
      <c r="B169" s="65"/>
      <c r="C169" s="65"/>
      <c r="D169" s="66">
        <v>1.5</v>
      </c>
      <c r="E169" s="68">
        <v>10</v>
      </c>
      <c r="F169" s="102" t="s">
        <v>1415</v>
      </c>
      <c r="G169" s="65"/>
      <c r="H169" s="69"/>
      <c r="I169" s="70"/>
      <c r="J169" s="70"/>
      <c r="K169" s="69" t="s">
        <v>3507</v>
      </c>
      <c r="L169" s="73"/>
      <c r="M169" s="74">
        <v>5666.931640625</v>
      </c>
      <c r="N169" s="74">
        <v>8911.5751953125</v>
      </c>
      <c r="O169" s="75"/>
      <c r="P169" s="76"/>
      <c r="Q169" s="76"/>
      <c r="R169" s="88"/>
      <c r="S169" s="48">
        <v>0</v>
      </c>
      <c r="T169" s="48">
        <v>1</v>
      </c>
      <c r="U169" s="49">
        <v>0</v>
      </c>
      <c r="V169" s="49">
        <v>1</v>
      </c>
      <c r="W169" s="49">
        <v>0</v>
      </c>
      <c r="X169" s="49">
        <v>0.999998</v>
      </c>
      <c r="Y169" s="49">
        <v>0</v>
      </c>
      <c r="Z169" s="49">
        <v>0</v>
      </c>
      <c r="AA169" s="71">
        <v>169</v>
      </c>
      <c r="AB169" s="71"/>
      <c r="AC169" s="72"/>
      <c r="AD169" s="78" t="s">
        <v>3507</v>
      </c>
      <c r="AE169" s="78">
        <v>124</v>
      </c>
      <c r="AF169" s="78">
        <v>10</v>
      </c>
      <c r="AG169" s="78">
        <v>363</v>
      </c>
      <c r="AH169" s="78">
        <v>394</v>
      </c>
      <c r="AI169" s="78"/>
      <c r="AJ169" s="78"/>
      <c r="AK169" s="78" t="s">
        <v>3874</v>
      </c>
      <c r="AL169" s="78"/>
      <c r="AM169" s="78"/>
      <c r="AN169" s="80">
        <v>42879.55048611111</v>
      </c>
      <c r="AO169" s="78"/>
      <c r="AP169" s="78" t="b">
        <v>1</v>
      </c>
      <c r="AQ169" s="78" t="b">
        <v>0</v>
      </c>
      <c r="AR169" s="78" t="b">
        <v>0</v>
      </c>
      <c r="AS169" s="78"/>
      <c r="AT169" s="78">
        <v>0</v>
      </c>
      <c r="AU169" s="78"/>
      <c r="AV169" s="78" t="b">
        <v>0</v>
      </c>
      <c r="AW169" s="78" t="s">
        <v>4591</v>
      </c>
      <c r="AX169" s="83" t="s">
        <v>4924</v>
      </c>
      <c r="AY169" s="78" t="s">
        <v>66</v>
      </c>
      <c r="AZ169" s="48"/>
      <c r="BA169" s="48"/>
      <c r="BB169" s="48"/>
      <c r="BC169" s="48"/>
      <c r="BD169" s="48" t="s">
        <v>1048</v>
      </c>
      <c r="BE169" s="48" t="s">
        <v>1048</v>
      </c>
      <c r="BF169" s="106" t="s">
        <v>5257</v>
      </c>
      <c r="BG169" s="106" t="s">
        <v>5257</v>
      </c>
      <c r="BH169" s="106" t="s">
        <v>5574</v>
      </c>
      <c r="BI169" s="106" t="s">
        <v>5574</v>
      </c>
      <c r="BJ169" s="86" t="str">
        <f>REPLACE(INDEX(GroupVertices[Group],MATCH(Vertices[[#This Row],[Vertex]],GroupVertices[Vertex],0)),1,1,"")</f>
        <v>24</v>
      </c>
      <c r="BK169" s="2"/>
      <c r="BL169" s="3"/>
      <c r="BM169" s="3"/>
      <c r="BN169" s="3"/>
      <c r="BO169" s="3"/>
    </row>
    <row r="170" spans="1:67" ht="15">
      <c r="A170" s="64" t="s">
        <v>510</v>
      </c>
      <c r="B170" s="65"/>
      <c r="C170" s="65"/>
      <c r="D170" s="66">
        <v>1.5</v>
      </c>
      <c r="E170" s="68">
        <v>10</v>
      </c>
      <c r="F170" s="102" t="s">
        <v>1417</v>
      </c>
      <c r="G170" s="65"/>
      <c r="H170" s="69"/>
      <c r="I170" s="70"/>
      <c r="J170" s="70"/>
      <c r="K170" s="69" t="s">
        <v>3510</v>
      </c>
      <c r="L170" s="73"/>
      <c r="M170" s="74">
        <v>4634.283203125</v>
      </c>
      <c r="N170" s="74">
        <v>318.3005065917969</v>
      </c>
      <c r="O170" s="75"/>
      <c r="P170" s="76"/>
      <c r="Q170" s="76"/>
      <c r="R170" s="88"/>
      <c r="S170" s="48">
        <v>0</v>
      </c>
      <c r="T170" s="48">
        <v>1</v>
      </c>
      <c r="U170" s="49">
        <v>0</v>
      </c>
      <c r="V170" s="49">
        <v>1</v>
      </c>
      <c r="W170" s="49">
        <v>0</v>
      </c>
      <c r="X170" s="49">
        <v>0.701753</v>
      </c>
      <c r="Y170" s="49">
        <v>0</v>
      </c>
      <c r="Z170" s="49">
        <v>0</v>
      </c>
      <c r="AA170" s="71">
        <v>170</v>
      </c>
      <c r="AB170" s="71"/>
      <c r="AC170" s="72"/>
      <c r="AD170" s="78" t="s">
        <v>3510</v>
      </c>
      <c r="AE170" s="78">
        <v>3230</v>
      </c>
      <c r="AF170" s="78">
        <v>11575</v>
      </c>
      <c r="AG170" s="78">
        <v>160300</v>
      </c>
      <c r="AH170" s="78">
        <v>11960</v>
      </c>
      <c r="AI170" s="78"/>
      <c r="AJ170" s="78" t="s">
        <v>3826</v>
      </c>
      <c r="AK170" s="78" t="s">
        <v>3117</v>
      </c>
      <c r="AL170" s="83" t="s">
        <v>4164</v>
      </c>
      <c r="AM170" s="78"/>
      <c r="AN170" s="80">
        <v>40046.64833333333</v>
      </c>
      <c r="AO170" s="83" t="s">
        <v>4476</v>
      </c>
      <c r="AP170" s="78" t="b">
        <v>0</v>
      </c>
      <c r="AQ170" s="78" t="b">
        <v>0</v>
      </c>
      <c r="AR170" s="78" t="b">
        <v>0</v>
      </c>
      <c r="AS170" s="78"/>
      <c r="AT170" s="78">
        <v>464</v>
      </c>
      <c r="AU170" s="83" t="s">
        <v>4493</v>
      </c>
      <c r="AV170" s="78" t="b">
        <v>1</v>
      </c>
      <c r="AW170" s="78" t="s">
        <v>4591</v>
      </c>
      <c r="AX170" s="83" t="s">
        <v>4927</v>
      </c>
      <c r="AY170" s="78" t="s">
        <v>66</v>
      </c>
      <c r="AZ170" s="48"/>
      <c r="BA170" s="48"/>
      <c r="BB170" s="48"/>
      <c r="BC170" s="48"/>
      <c r="BD170" s="48" t="s">
        <v>1048</v>
      </c>
      <c r="BE170" s="48" t="s">
        <v>1048</v>
      </c>
      <c r="BF170" s="106" t="s">
        <v>5259</v>
      </c>
      <c r="BG170" s="106" t="s">
        <v>5259</v>
      </c>
      <c r="BH170" s="106" t="s">
        <v>5576</v>
      </c>
      <c r="BI170" s="106" t="s">
        <v>5576</v>
      </c>
      <c r="BJ170" s="86" t="str">
        <f>REPLACE(INDEX(GroupVertices[Group],MATCH(Vertices[[#This Row],[Vertex]],GroupVertices[Vertex],0)),1,1,"")</f>
        <v>34</v>
      </c>
      <c r="BK170" s="2"/>
      <c r="BL170" s="3"/>
      <c r="BM170" s="3"/>
      <c r="BN170" s="3"/>
      <c r="BO170" s="3"/>
    </row>
    <row r="171" spans="1:67" ht="15">
      <c r="A171" s="64" t="s">
        <v>525</v>
      </c>
      <c r="B171" s="65"/>
      <c r="C171" s="65"/>
      <c r="D171" s="66">
        <v>1.5</v>
      </c>
      <c r="E171" s="68">
        <v>10</v>
      </c>
      <c r="F171" s="102" t="s">
        <v>4511</v>
      </c>
      <c r="G171" s="65"/>
      <c r="H171" s="69"/>
      <c r="I171" s="70"/>
      <c r="J171" s="70"/>
      <c r="K171" s="69" t="s">
        <v>3207</v>
      </c>
      <c r="L171" s="73"/>
      <c r="M171" s="74">
        <v>4218.71875</v>
      </c>
      <c r="N171" s="74">
        <v>6763.25146484375</v>
      </c>
      <c r="O171" s="75"/>
      <c r="P171" s="76"/>
      <c r="Q171" s="76"/>
      <c r="R171" s="88"/>
      <c r="S171" s="48">
        <v>2</v>
      </c>
      <c r="T171" s="48">
        <v>0</v>
      </c>
      <c r="U171" s="49">
        <v>0</v>
      </c>
      <c r="V171" s="49">
        <v>0.5</v>
      </c>
      <c r="W171" s="49">
        <v>0</v>
      </c>
      <c r="X171" s="49">
        <v>0.999998</v>
      </c>
      <c r="Y171" s="49">
        <v>0.5</v>
      </c>
      <c r="Z171" s="49">
        <v>0</v>
      </c>
      <c r="AA171" s="71">
        <v>171</v>
      </c>
      <c r="AB171" s="71"/>
      <c r="AC171" s="72"/>
      <c r="AD171" s="78" t="s">
        <v>3207</v>
      </c>
      <c r="AE171" s="78">
        <v>3270</v>
      </c>
      <c r="AF171" s="78">
        <v>23995</v>
      </c>
      <c r="AG171" s="78">
        <v>9704</v>
      </c>
      <c r="AH171" s="78">
        <v>23575</v>
      </c>
      <c r="AI171" s="78"/>
      <c r="AJ171" s="78" t="s">
        <v>3546</v>
      </c>
      <c r="AK171" s="78"/>
      <c r="AL171" s="83" t="s">
        <v>4051</v>
      </c>
      <c r="AM171" s="78"/>
      <c r="AN171" s="80">
        <v>41283.911516203705</v>
      </c>
      <c r="AO171" s="83" t="s">
        <v>4195</v>
      </c>
      <c r="AP171" s="78" t="b">
        <v>0</v>
      </c>
      <c r="AQ171" s="78" t="b">
        <v>0</v>
      </c>
      <c r="AR171" s="78" t="b">
        <v>1</v>
      </c>
      <c r="AS171" s="78"/>
      <c r="AT171" s="78">
        <v>25</v>
      </c>
      <c r="AU171" s="83" t="s">
        <v>4485</v>
      </c>
      <c r="AV171" s="78" t="b">
        <v>0</v>
      </c>
      <c r="AW171" s="78" t="s">
        <v>4591</v>
      </c>
      <c r="AX171" s="83" t="s">
        <v>4621</v>
      </c>
      <c r="AY171" s="78" t="s">
        <v>65</v>
      </c>
      <c r="AZ171" s="48"/>
      <c r="BA171" s="48"/>
      <c r="BB171" s="48"/>
      <c r="BC171" s="48"/>
      <c r="BD171" s="48"/>
      <c r="BE171" s="48"/>
      <c r="BF171" s="48"/>
      <c r="BG171" s="48"/>
      <c r="BH171" s="48"/>
      <c r="BI171" s="48"/>
      <c r="BJ171" s="78" t="str">
        <f>REPLACE(INDEX(GroupVertices[Group],MATCH(Vertices[[#This Row],[Vertex]],GroupVertices[Vertex],0)),1,1,"")</f>
        <v>14</v>
      </c>
      <c r="BK171" s="2"/>
      <c r="BL171" s="3"/>
      <c r="BM171" s="3"/>
      <c r="BN171" s="3"/>
      <c r="BO171" s="3"/>
    </row>
    <row r="172" spans="1:67" ht="15">
      <c r="A172" s="64" t="s">
        <v>238</v>
      </c>
      <c r="B172" s="65"/>
      <c r="C172" s="65"/>
      <c r="D172" s="66">
        <v>1.5</v>
      </c>
      <c r="E172" s="68">
        <v>10</v>
      </c>
      <c r="F172" s="102" t="s">
        <v>4510</v>
      </c>
      <c r="G172" s="65"/>
      <c r="H172" s="69"/>
      <c r="I172" s="70"/>
      <c r="J172" s="70"/>
      <c r="K172" s="69" t="s">
        <v>3206</v>
      </c>
      <c r="L172" s="73"/>
      <c r="M172" s="74">
        <v>4634.29443359375</v>
      </c>
      <c r="N172" s="74">
        <v>6330.56689453125</v>
      </c>
      <c r="O172" s="75"/>
      <c r="P172" s="76"/>
      <c r="Q172" s="76"/>
      <c r="R172" s="88"/>
      <c r="S172" s="48">
        <v>1</v>
      </c>
      <c r="T172" s="48">
        <v>1</v>
      </c>
      <c r="U172" s="49">
        <v>0</v>
      </c>
      <c r="V172" s="49">
        <v>0.5</v>
      </c>
      <c r="W172" s="49">
        <v>0</v>
      </c>
      <c r="X172" s="49">
        <v>0.999998</v>
      </c>
      <c r="Y172" s="49">
        <v>0.5</v>
      </c>
      <c r="Z172" s="49">
        <v>0</v>
      </c>
      <c r="AA172" s="71">
        <v>172</v>
      </c>
      <c r="AB172" s="71"/>
      <c r="AC172" s="72"/>
      <c r="AD172" s="78" t="s">
        <v>3206</v>
      </c>
      <c r="AE172" s="78">
        <v>970</v>
      </c>
      <c r="AF172" s="78">
        <v>1451</v>
      </c>
      <c r="AG172" s="78">
        <v>49609</v>
      </c>
      <c r="AH172" s="78">
        <v>15582</v>
      </c>
      <c r="AI172" s="78"/>
      <c r="AJ172" s="78" t="s">
        <v>3545</v>
      </c>
      <c r="AK172" s="78" t="s">
        <v>3852</v>
      </c>
      <c r="AL172" s="83" t="s">
        <v>4050</v>
      </c>
      <c r="AM172" s="78"/>
      <c r="AN172" s="80">
        <v>40991.031273148146</v>
      </c>
      <c r="AO172" s="83" t="s">
        <v>4194</v>
      </c>
      <c r="AP172" s="78" t="b">
        <v>0</v>
      </c>
      <c r="AQ172" s="78" t="b">
        <v>0</v>
      </c>
      <c r="AR172" s="78" t="b">
        <v>1</v>
      </c>
      <c r="AS172" s="78"/>
      <c r="AT172" s="78">
        <v>14</v>
      </c>
      <c r="AU172" s="83" t="s">
        <v>4485</v>
      </c>
      <c r="AV172" s="78" t="b">
        <v>0</v>
      </c>
      <c r="AW172" s="78" t="s">
        <v>4591</v>
      </c>
      <c r="AX172" s="83" t="s">
        <v>4620</v>
      </c>
      <c r="AY172" s="78" t="s">
        <v>66</v>
      </c>
      <c r="AZ172" s="48" t="s">
        <v>1004</v>
      </c>
      <c r="BA172" s="48" t="s">
        <v>1004</v>
      </c>
      <c r="BB172" s="48" t="s">
        <v>1033</v>
      </c>
      <c r="BC172" s="48" t="s">
        <v>1033</v>
      </c>
      <c r="BD172" s="48" t="s">
        <v>1056</v>
      </c>
      <c r="BE172" s="48" t="s">
        <v>1056</v>
      </c>
      <c r="BF172" s="106" t="s">
        <v>5024</v>
      </c>
      <c r="BG172" s="106" t="s">
        <v>5024</v>
      </c>
      <c r="BH172" s="106" t="s">
        <v>5346</v>
      </c>
      <c r="BI172" s="106" t="s">
        <v>5346</v>
      </c>
      <c r="BJ172" s="86" t="str">
        <f>REPLACE(INDEX(GroupVertices[Group],MATCH(Vertices[[#This Row],[Vertex]],GroupVertices[Vertex],0)),1,1,"")</f>
        <v>14</v>
      </c>
      <c r="BK172" s="2"/>
      <c r="BL172" s="3"/>
      <c r="BM172" s="3"/>
      <c r="BN172" s="3"/>
      <c r="BO172" s="3"/>
    </row>
    <row r="173" spans="1:67" ht="15">
      <c r="A173" s="64" t="s">
        <v>239</v>
      </c>
      <c r="B173" s="65"/>
      <c r="C173" s="65"/>
      <c r="D173" s="66">
        <v>1.5</v>
      </c>
      <c r="E173" s="68">
        <v>10</v>
      </c>
      <c r="F173" s="102" t="s">
        <v>1189</v>
      </c>
      <c r="G173" s="65"/>
      <c r="H173" s="69"/>
      <c r="I173" s="70"/>
      <c r="J173" s="70"/>
      <c r="K173" s="69" t="s">
        <v>3208</v>
      </c>
      <c r="L173" s="73"/>
      <c r="M173" s="74">
        <v>4341.82470703125</v>
      </c>
      <c r="N173" s="74">
        <v>5649.30419921875</v>
      </c>
      <c r="O173" s="75"/>
      <c r="P173" s="76"/>
      <c r="Q173" s="76"/>
      <c r="R173" s="88"/>
      <c r="S173" s="48">
        <v>0</v>
      </c>
      <c r="T173" s="48">
        <v>2</v>
      </c>
      <c r="U173" s="49">
        <v>0</v>
      </c>
      <c r="V173" s="49">
        <v>0.5</v>
      </c>
      <c r="W173" s="49">
        <v>0</v>
      </c>
      <c r="X173" s="49">
        <v>0.999998</v>
      </c>
      <c r="Y173" s="49">
        <v>0.5</v>
      </c>
      <c r="Z173" s="49">
        <v>0</v>
      </c>
      <c r="AA173" s="71">
        <v>173</v>
      </c>
      <c r="AB173" s="71"/>
      <c r="AC173" s="72"/>
      <c r="AD173" s="78" t="s">
        <v>3208</v>
      </c>
      <c r="AE173" s="78">
        <v>429</v>
      </c>
      <c r="AF173" s="78">
        <v>318</v>
      </c>
      <c r="AG173" s="78">
        <v>6534</v>
      </c>
      <c r="AH173" s="78">
        <v>10388</v>
      </c>
      <c r="AI173" s="78"/>
      <c r="AJ173" s="78" t="s">
        <v>3547</v>
      </c>
      <c r="AK173" s="78" t="s">
        <v>3853</v>
      </c>
      <c r="AL173" s="83" t="s">
        <v>4052</v>
      </c>
      <c r="AM173" s="78"/>
      <c r="AN173" s="80">
        <v>43439.08153935185</v>
      </c>
      <c r="AO173" s="83" t="s">
        <v>4196</v>
      </c>
      <c r="AP173" s="78" t="b">
        <v>0</v>
      </c>
      <c r="AQ173" s="78" t="b">
        <v>0</v>
      </c>
      <c r="AR173" s="78" t="b">
        <v>0</v>
      </c>
      <c r="AS173" s="78"/>
      <c r="AT173" s="78">
        <v>0</v>
      </c>
      <c r="AU173" s="83" t="s">
        <v>4485</v>
      </c>
      <c r="AV173" s="78" t="b">
        <v>0</v>
      </c>
      <c r="AW173" s="78" t="s">
        <v>4591</v>
      </c>
      <c r="AX173" s="83" t="s">
        <v>4622</v>
      </c>
      <c r="AY173" s="78" t="s">
        <v>66</v>
      </c>
      <c r="AZ173" s="48"/>
      <c r="BA173" s="48"/>
      <c r="BB173" s="48"/>
      <c r="BC173" s="48"/>
      <c r="BD173" s="48"/>
      <c r="BE173" s="48"/>
      <c r="BF173" s="106" t="s">
        <v>5024</v>
      </c>
      <c r="BG173" s="106" t="s">
        <v>5024</v>
      </c>
      <c r="BH173" s="106" t="s">
        <v>5346</v>
      </c>
      <c r="BI173" s="106" t="s">
        <v>5346</v>
      </c>
      <c r="BJ173" s="86" t="str">
        <f>REPLACE(INDEX(GroupVertices[Group],MATCH(Vertices[[#This Row],[Vertex]],GroupVertices[Vertex],0)),1,1,"")</f>
        <v>14</v>
      </c>
      <c r="BK173" s="2"/>
      <c r="BL173" s="3"/>
      <c r="BM173" s="3"/>
      <c r="BN173" s="3"/>
      <c r="BO173" s="3"/>
    </row>
    <row r="174" spans="1:67" ht="15">
      <c r="A174" s="64" t="s">
        <v>297</v>
      </c>
      <c r="B174" s="65"/>
      <c r="C174" s="65"/>
      <c r="D174" s="66">
        <v>1.5</v>
      </c>
      <c r="E174" s="68">
        <v>10</v>
      </c>
      <c r="F174" s="102" t="s">
        <v>1238</v>
      </c>
      <c r="G174" s="65"/>
      <c r="H174" s="69"/>
      <c r="I174" s="70"/>
      <c r="J174" s="70"/>
      <c r="K174" s="69" t="s">
        <v>3286</v>
      </c>
      <c r="L174" s="73"/>
      <c r="M174" s="74">
        <v>4634.29443359375</v>
      </c>
      <c r="N174" s="74">
        <v>9191.5908203125</v>
      </c>
      <c r="O174" s="75"/>
      <c r="P174" s="76"/>
      <c r="Q174" s="76"/>
      <c r="R174" s="88"/>
      <c r="S174" s="48">
        <v>2</v>
      </c>
      <c r="T174" s="48">
        <v>1</v>
      </c>
      <c r="U174" s="49">
        <v>0</v>
      </c>
      <c r="V174" s="49">
        <v>0.333333</v>
      </c>
      <c r="W174" s="49">
        <v>0</v>
      </c>
      <c r="X174" s="49">
        <v>1.145151</v>
      </c>
      <c r="Y174" s="49">
        <v>0</v>
      </c>
      <c r="Z174" s="49">
        <v>0</v>
      </c>
      <c r="AA174" s="71">
        <v>174</v>
      </c>
      <c r="AB174" s="71"/>
      <c r="AC174" s="72"/>
      <c r="AD174" s="78" t="s">
        <v>3286</v>
      </c>
      <c r="AE174" s="78">
        <v>662</v>
      </c>
      <c r="AF174" s="78">
        <v>27022</v>
      </c>
      <c r="AG174" s="78">
        <v>349128</v>
      </c>
      <c r="AH174" s="78">
        <v>6476</v>
      </c>
      <c r="AI174" s="78"/>
      <c r="AJ174" s="78" t="s">
        <v>3620</v>
      </c>
      <c r="AK174" s="78" t="s">
        <v>3906</v>
      </c>
      <c r="AL174" s="78"/>
      <c r="AM174" s="78"/>
      <c r="AN174" s="80">
        <v>40269.68798611111</v>
      </c>
      <c r="AO174" s="83" t="s">
        <v>4270</v>
      </c>
      <c r="AP174" s="78" t="b">
        <v>0</v>
      </c>
      <c r="AQ174" s="78" t="b">
        <v>0</v>
      </c>
      <c r="AR174" s="78" t="b">
        <v>0</v>
      </c>
      <c r="AS174" s="78"/>
      <c r="AT174" s="78">
        <v>426</v>
      </c>
      <c r="AU174" s="83" t="s">
        <v>4490</v>
      </c>
      <c r="AV174" s="78" t="b">
        <v>0</v>
      </c>
      <c r="AW174" s="78" t="s">
        <v>4591</v>
      </c>
      <c r="AX174" s="83" t="s">
        <v>4701</v>
      </c>
      <c r="AY174" s="78" t="s">
        <v>66</v>
      </c>
      <c r="AZ174" s="48"/>
      <c r="BA174" s="48"/>
      <c r="BB174" s="48"/>
      <c r="BC174" s="48"/>
      <c r="BD174" s="48" t="s">
        <v>1048</v>
      </c>
      <c r="BE174" s="48" t="s">
        <v>1048</v>
      </c>
      <c r="BF174" s="106" t="s">
        <v>5032</v>
      </c>
      <c r="BG174" s="106" t="s">
        <v>5032</v>
      </c>
      <c r="BH174" s="106" t="s">
        <v>5354</v>
      </c>
      <c r="BI174" s="106" t="s">
        <v>5354</v>
      </c>
      <c r="BJ174" s="86" t="str">
        <f>REPLACE(INDEX(GroupVertices[Group],MATCH(Vertices[[#This Row],[Vertex]],GroupVertices[Vertex],0)),1,1,"")</f>
        <v>20</v>
      </c>
      <c r="BK174" s="2"/>
      <c r="BL174" s="3"/>
      <c r="BM174" s="3"/>
      <c r="BN174" s="3"/>
      <c r="BO174" s="3"/>
    </row>
    <row r="175" spans="1:67" ht="15">
      <c r="A175" s="64" t="s">
        <v>539</v>
      </c>
      <c r="B175" s="65"/>
      <c r="C175" s="65"/>
      <c r="D175" s="66">
        <v>1.5</v>
      </c>
      <c r="E175" s="68">
        <v>10</v>
      </c>
      <c r="F175" s="102" t="s">
        <v>4542</v>
      </c>
      <c r="G175" s="65"/>
      <c r="H175" s="69"/>
      <c r="I175" s="70"/>
      <c r="J175" s="70"/>
      <c r="K175" s="69" t="s">
        <v>3311</v>
      </c>
      <c r="L175" s="73"/>
      <c r="M175" s="74">
        <v>3563.87158203125</v>
      </c>
      <c r="N175" s="74">
        <v>2519.64990234375</v>
      </c>
      <c r="O175" s="75"/>
      <c r="P175" s="76"/>
      <c r="Q175" s="76"/>
      <c r="R175" s="88"/>
      <c r="S175" s="48">
        <v>1</v>
      </c>
      <c r="T175" s="48">
        <v>0</v>
      </c>
      <c r="U175" s="49">
        <v>0</v>
      </c>
      <c r="V175" s="49">
        <v>0.333333</v>
      </c>
      <c r="W175" s="49">
        <v>0</v>
      </c>
      <c r="X175" s="49">
        <v>0.638297</v>
      </c>
      <c r="Y175" s="49">
        <v>0</v>
      </c>
      <c r="Z175" s="49">
        <v>0</v>
      </c>
      <c r="AA175" s="71">
        <v>175</v>
      </c>
      <c r="AB175" s="71"/>
      <c r="AC175" s="72"/>
      <c r="AD175" s="78" t="s">
        <v>3311</v>
      </c>
      <c r="AE175" s="78">
        <v>504</v>
      </c>
      <c r="AF175" s="78">
        <v>1086</v>
      </c>
      <c r="AG175" s="78">
        <v>3983</v>
      </c>
      <c r="AH175" s="78">
        <v>859</v>
      </c>
      <c r="AI175" s="78"/>
      <c r="AJ175" s="78" t="s">
        <v>3642</v>
      </c>
      <c r="AK175" s="78" t="s">
        <v>3117</v>
      </c>
      <c r="AL175" s="83" t="s">
        <v>4092</v>
      </c>
      <c r="AM175" s="78"/>
      <c r="AN175" s="80">
        <v>40281.210231481484</v>
      </c>
      <c r="AO175" s="83" t="s">
        <v>4294</v>
      </c>
      <c r="AP175" s="78" t="b">
        <v>0</v>
      </c>
      <c r="AQ175" s="78" t="b">
        <v>0</v>
      </c>
      <c r="AR175" s="78" t="b">
        <v>0</v>
      </c>
      <c r="AS175" s="78"/>
      <c r="AT175" s="78">
        <v>25</v>
      </c>
      <c r="AU175" s="83" t="s">
        <v>4489</v>
      </c>
      <c r="AV175" s="78" t="b">
        <v>1</v>
      </c>
      <c r="AW175" s="78" t="s">
        <v>4591</v>
      </c>
      <c r="AX175" s="83" t="s">
        <v>4726</v>
      </c>
      <c r="AY175" s="78" t="s">
        <v>65</v>
      </c>
      <c r="AZ175" s="48"/>
      <c r="BA175" s="48"/>
      <c r="BB175" s="48"/>
      <c r="BC175" s="48"/>
      <c r="BD175" s="48"/>
      <c r="BE175" s="48"/>
      <c r="BF175" s="48"/>
      <c r="BG175" s="48"/>
      <c r="BH175" s="48"/>
      <c r="BI175" s="48"/>
      <c r="BJ175" s="78" t="str">
        <f>REPLACE(INDEX(GroupVertices[Group],MATCH(Vertices[[#This Row],[Vertex]],GroupVertices[Vertex],0)),1,1,"")</f>
        <v>18</v>
      </c>
      <c r="BK175" s="2"/>
      <c r="BL175" s="3"/>
      <c r="BM175" s="3"/>
      <c r="BN175" s="3"/>
      <c r="BO175" s="3"/>
    </row>
    <row r="176" spans="1:67" ht="15">
      <c r="A176" s="64" t="s">
        <v>551</v>
      </c>
      <c r="B176" s="65"/>
      <c r="C176" s="65"/>
      <c r="D176" s="66">
        <v>1.5</v>
      </c>
      <c r="E176" s="68">
        <v>10</v>
      </c>
      <c r="F176" s="102" t="s">
        <v>4568</v>
      </c>
      <c r="G176" s="65"/>
      <c r="H176" s="69"/>
      <c r="I176" s="70"/>
      <c r="J176" s="70"/>
      <c r="K176" s="69" t="s">
        <v>3419</v>
      </c>
      <c r="L176" s="73"/>
      <c r="M176" s="74">
        <v>4334.21435546875</v>
      </c>
      <c r="N176" s="74">
        <v>4190.56591796875</v>
      </c>
      <c r="O176" s="75"/>
      <c r="P176" s="76"/>
      <c r="Q176" s="76"/>
      <c r="R176" s="88"/>
      <c r="S176" s="48">
        <v>1</v>
      </c>
      <c r="T176" s="48">
        <v>0</v>
      </c>
      <c r="U176" s="49">
        <v>0</v>
      </c>
      <c r="V176" s="49">
        <v>0.333333</v>
      </c>
      <c r="W176" s="49">
        <v>0</v>
      </c>
      <c r="X176" s="49">
        <v>0.770269</v>
      </c>
      <c r="Y176" s="49">
        <v>0</v>
      </c>
      <c r="Z176" s="49">
        <v>0</v>
      </c>
      <c r="AA176" s="71">
        <v>176</v>
      </c>
      <c r="AB176" s="71"/>
      <c r="AC176" s="72"/>
      <c r="AD176" s="78" t="s">
        <v>3419</v>
      </c>
      <c r="AE176" s="78">
        <v>62</v>
      </c>
      <c r="AF176" s="78">
        <v>3518064</v>
      </c>
      <c r="AG176" s="78">
        <v>1570</v>
      </c>
      <c r="AH176" s="78">
        <v>229</v>
      </c>
      <c r="AI176" s="78"/>
      <c r="AJ176" s="78" t="s">
        <v>3743</v>
      </c>
      <c r="AK176" s="78" t="s">
        <v>3117</v>
      </c>
      <c r="AL176" s="83" t="s">
        <v>4128</v>
      </c>
      <c r="AM176" s="78"/>
      <c r="AN176" s="80">
        <v>39996.10125</v>
      </c>
      <c r="AO176" s="83" t="s">
        <v>4395</v>
      </c>
      <c r="AP176" s="78" t="b">
        <v>0</v>
      </c>
      <c r="AQ176" s="78" t="b">
        <v>0</v>
      </c>
      <c r="AR176" s="78" t="b">
        <v>0</v>
      </c>
      <c r="AS176" s="78"/>
      <c r="AT176" s="78">
        <v>23003</v>
      </c>
      <c r="AU176" s="83" t="s">
        <v>4489</v>
      </c>
      <c r="AV176" s="78" t="b">
        <v>1</v>
      </c>
      <c r="AW176" s="78" t="s">
        <v>4591</v>
      </c>
      <c r="AX176" s="83" t="s">
        <v>4834</v>
      </c>
      <c r="AY176" s="78" t="s">
        <v>65</v>
      </c>
      <c r="AZ176" s="48"/>
      <c r="BA176" s="48"/>
      <c r="BB176" s="48"/>
      <c r="BC176" s="48"/>
      <c r="BD176" s="48"/>
      <c r="BE176" s="48"/>
      <c r="BF176" s="48"/>
      <c r="BG176" s="48"/>
      <c r="BH176" s="48"/>
      <c r="BI176" s="48"/>
      <c r="BJ176" s="78" t="str">
        <f>REPLACE(INDEX(GroupVertices[Group],MATCH(Vertices[[#This Row],[Vertex]],GroupVertices[Vertex],0)),1,1,"")</f>
        <v>13</v>
      </c>
      <c r="BK176" s="2"/>
      <c r="BL176" s="3"/>
      <c r="BM176" s="3"/>
      <c r="BN176" s="3"/>
      <c r="BO176" s="3"/>
    </row>
    <row r="177" spans="1:67" ht="15">
      <c r="A177" s="64" t="s">
        <v>552</v>
      </c>
      <c r="B177" s="65"/>
      <c r="C177" s="65"/>
      <c r="D177" s="66">
        <v>1.5</v>
      </c>
      <c r="E177" s="68">
        <v>10</v>
      </c>
      <c r="F177" s="102" t="s">
        <v>4569</v>
      </c>
      <c r="G177" s="65"/>
      <c r="H177" s="69"/>
      <c r="I177" s="70"/>
      <c r="J177" s="70"/>
      <c r="K177" s="69" t="s">
        <v>3420</v>
      </c>
      <c r="L177" s="73"/>
      <c r="M177" s="74">
        <v>4634.2939453125</v>
      </c>
      <c r="N177" s="74">
        <v>4885.34716796875</v>
      </c>
      <c r="O177" s="75"/>
      <c r="P177" s="76"/>
      <c r="Q177" s="76"/>
      <c r="R177" s="88"/>
      <c r="S177" s="48">
        <v>1</v>
      </c>
      <c r="T177" s="48">
        <v>0</v>
      </c>
      <c r="U177" s="49">
        <v>0</v>
      </c>
      <c r="V177" s="49">
        <v>0.333333</v>
      </c>
      <c r="W177" s="49">
        <v>0</v>
      </c>
      <c r="X177" s="49">
        <v>0.770269</v>
      </c>
      <c r="Y177" s="49">
        <v>0</v>
      </c>
      <c r="Z177" s="49">
        <v>0</v>
      </c>
      <c r="AA177" s="71">
        <v>177</v>
      </c>
      <c r="AB177" s="71"/>
      <c r="AC177" s="72"/>
      <c r="AD177" s="78" t="s">
        <v>3420</v>
      </c>
      <c r="AE177" s="78">
        <v>769</v>
      </c>
      <c r="AF177" s="78">
        <v>5583</v>
      </c>
      <c r="AG177" s="78">
        <v>1264</v>
      </c>
      <c r="AH177" s="78">
        <v>1468</v>
      </c>
      <c r="AI177" s="78"/>
      <c r="AJ177" s="78" t="s">
        <v>3744</v>
      </c>
      <c r="AK177" s="78" t="s">
        <v>3982</v>
      </c>
      <c r="AL177" s="83" t="s">
        <v>4129</v>
      </c>
      <c r="AM177" s="78"/>
      <c r="AN177" s="80">
        <v>39903.91353009259</v>
      </c>
      <c r="AO177" s="78"/>
      <c r="AP177" s="78" t="b">
        <v>0</v>
      </c>
      <c r="AQ177" s="78" t="b">
        <v>0</v>
      </c>
      <c r="AR177" s="78" t="b">
        <v>0</v>
      </c>
      <c r="AS177" s="78"/>
      <c r="AT177" s="78">
        <v>75</v>
      </c>
      <c r="AU177" s="83" t="s">
        <v>4484</v>
      </c>
      <c r="AV177" s="78" t="b">
        <v>0</v>
      </c>
      <c r="AW177" s="78" t="s">
        <v>4591</v>
      </c>
      <c r="AX177" s="83" t="s">
        <v>4835</v>
      </c>
      <c r="AY177" s="78" t="s">
        <v>65</v>
      </c>
      <c r="AZ177" s="48"/>
      <c r="BA177" s="48"/>
      <c r="BB177" s="48"/>
      <c r="BC177" s="48"/>
      <c r="BD177" s="48"/>
      <c r="BE177" s="48"/>
      <c r="BF177" s="48"/>
      <c r="BG177" s="48"/>
      <c r="BH177" s="48"/>
      <c r="BI177" s="48"/>
      <c r="BJ177" s="78" t="str">
        <f>REPLACE(INDEX(GroupVertices[Group],MATCH(Vertices[[#This Row],[Vertex]],GroupVertices[Vertex],0)),1,1,"")</f>
        <v>13</v>
      </c>
      <c r="BK177" s="2"/>
      <c r="BL177" s="3"/>
      <c r="BM177" s="3"/>
      <c r="BN177" s="3"/>
      <c r="BO177" s="3"/>
    </row>
    <row r="178" spans="1:67" ht="15">
      <c r="A178" s="64" t="s">
        <v>240</v>
      </c>
      <c r="B178" s="65"/>
      <c r="C178" s="65"/>
      <c r="D178" s="66">
        <v>1.5</v>
      </c>
      <c r="E178" s="68">
        <v>10</v>
      </c>
      <c r="F178" s="102" t="s">
        <v>1190</v>
      </c>
      <c r="G178" s="65"/>
      <c r="H178" s="69"/>
      <c r="I178" s="70"/>
      <c r="J178" s="70"/>
      <c r="K178" s="69" t="s">
        <v>3209</v>
      </c>
      <c r="L178" s="73"/>
      <c r="M178" s="74">
        <v>4218.71826171875</v>
      </c>
      <c r="N178" s="74">
        <v>8221.9912109375</v>
      </c>
      <c r="O178" s="75"/>
      <c r="P178" s="76"/>
      <c r="Q178" s="76"/>
      <c r="R178" s="88"/>
      <c r="S178" s="48">
        <v>0</v>
      </c>
      <c r="T178" s="48">
        <v>1</v>
      </c>
      <c r="U178" s="49">
        <v>0</v>
      </c>
      <c r="V178" s="49">
        <v>0.333333</v>
      </c>
      <c r="W178" s="49">
        <v>0</v>
      </c>
      <c r="X178" s="49">
        <v>0.638297</v>
      </c>
      <c r="Y178" s="49">
        <v>0</v>
      </c>
      <c r="Z178" s="49">
        <v>0</v>
      </c>
      <c r="AA178" s="71">
        <v>178</v>
      </c>
      <c r="AB178" s="71"/>
      <c r="AC178" s="72"/>
      <c r="AD178" s="78" t="s">
        <v>3209</v>
      </c>
      <c r="AE178" s="78">
        <v>4989</v>
      </c>
      <c r="AF178" s="78">
        <v>3542</v>
      </c>
      <c r="AG178" s="78">
        <v>5276</v>
      </c>
      <c r="AH178" s="78">
        <v>5050</v>
      </c>
      <c r="AI178" s="78"/>
      <c r="AJ178" s="78" t="s">
        <v>3548</v>
      </c>
      <c r="AK178" s="78" t="s">
        <v>3854</v>
      </c>
      <c r="AL178" s="78"/>
      <c r="AM178" s="78"/>
      <c r="AN178" s="80">
        <v>43399.7921875</v>
      </c>
      <c r="AO178" s="83" t="s">
        <v>4197</v>
      </c>
      <c r="AP178" s="78" t="b">
        <v>1</v>
      </c>
      <c r="AQ178" s="78" t="b">
        <v>0</v>
      </c>
      <c r="AR178" s="78" t="b">
        <v>0</v>
      </c>
      <c r="AS178" s="78"/>
      <c r="AT178" s="78">
        <v>5</v>
      </c>
      <c r="AU178" s="78"/>
      <c r="AV178" s="78" t="b">
        <v>0</v>
      </c>
      <c r="AW178" s="78" t="s">
        <v>4591</v>
      </c>
      <c r="AX178" s="83" t="s">
        <v>4623</v>
      </c>
      <c r="AY178" s="78" t="s">
        <v>66</v>
      </c>
      <c r="AZ178" s="48" t="s">
        <v>1005</v>
      </c>
      <c r="BA178" s="48" t="s">
        <v>1005</v>
      </c>
      <c r="BB178" s="48" t="s">
        <v>1034</v>
      </c>
      <c r="BC178" s="48" t="s">
        <v>1034</v>
      </c>
      <c r="BD178" s="48" t="s">
        <v>1057</v>
      </c>
      <c r="BE178" s="48" t="s">
        <v>1057</v>
      </c>
      <c r="BF178" s="106" t="s">
        <v>5025</v>
      </c>
      <c r="BG178" s="106" t="s">
        <v>5025</v>
      </c>
      <c r="BH178" s="106" t="s">
        <v>5347</v>
      </c>
      <c r="BI178" s="106" t="s">
        <v>5347</v>
      </c>
      <c r="BJ178" s="86" t="str">
        <f>REPLACE(INDEX(GroupVertices[Group],MATCH(Vertices[[#This Row],[Vertex]],GroupVertices[Vertex],0)),1,1,"")</f>
        <v>17</v>
      </c>
      <c r="BK178" s="2"/>
      <c r="BL178" s="3"/>
      <c r="BM178" s="3"/>
      <c r="BN178" s="3"/>
      <c r="BO178" s="3"/>
    </row>
    <row r="179" spans="1:67" ht="15">
      <c r="A179" s="64" t="s">
        <v>242</v>
      </c>
      <c r="B179" s="65"/>
      <c r="C179" s="65"/>
      <c r="D179" s="66">
        <v>1.5</v>
      </c>
      <c r="E179" s="68">
        <v>10</v>
      </c>
      <c r="F179" s="102" t="s">
        <v>1191</v>
      </c>
      <c r="G179" s="65"/>
      <c r="H179" s="69"/>
      <c r="I179" s="70"/>
      <c r="J179" s="70"/>
      <c r="K179" s="69" t="s">
        <v>3211</v>
      </c>
      <c r="L179" s="73"/>
      <c r="M179" s="74">
        <v>4344.3984375</v>
      </c>
      <c r="N179" s="74">
        <v>7081.521484375</v>
      </c>
      <c r="O179" s="75"/>
      <c r="P179" s="76"/>
      <c r="Q179" s="76"/>
      <c r="R179" s="88"/>
      <c r="S179" s="48">
        <v>0</v>
      </c>
      <c r="T179" s="48">
        <v>1</v>
      </c>
      <c r="U179" s="49">
        <v>0</v>
      </c>
      <c r="V179" s="49">
        <v>0.333333</v>
      </c>
      <c r="W179" s="49">
        <v>0</v>
      </c>
      <c r="X179" s="49">
        <v>0.638297</v>
      </c>
      <c r="Y179" s="49">
        <v>0</v>
      </c>
      <c r="Z179" s="49">
        <v>0</v>
      </c>
      <c r="AA179" s="71">
        <v>179</v>
      </c>
      <c r="AB179" s="71"/>
      <c r="AC179" s="72"/>
      <c r="AD179" s="78" t="s">
        <v>3211</v>
      </c>
      <c r="AE179" s="78">
        <v>647</v>
      </c>
      <c r="AF179" s="78">
        <v>1208</v>
      </c>
      <c r="AG179" s="78">
        <v>88221</v>
      </c>
      <c r="AH179" s="78">
        <v>26573</v>
      </c>
      <c r="AI179" s="78"/>
      <c r="AJ179" s="78" t="s">
        <v>3550</v>
      </c>
      <c r="AK179" s="78" t="s">
        <v>3856</v>
      </c>
      <c r="AL179" s="83" t="s">
        <v>4054</v>
      </c>
      <c r="AM179" s="78"/>
      <c r="AN179" s="80">
        <v>42361.59416666667</v>
      </c>
      <c r="AO179" s="83" t="s">
        <v>4199</v>
      </c>
      <c r="AP179" s="78" t="b">
        <v>1</v>
      </c>
      <c r="AQ179" s="78" t="b">
        <v>0</v>
      </c>
      <c r="AR179" s="78" t="b">
        <v>1</v>
      </c>
      <c r="AS179" s="78"/>
      <c r="AT179" s="78">
        <v>15</v>
      </c>
      <c r="AU179" s="78"/>
      <c r="AV179" s="78" t="b">
        <v>0</v>
      </c>
      <c r="AW179" s="78" t="s">
        <v>4591</v>
      </c>
      <c r="AX179" s="83" t="s">
        <v>4625</v>
      </c>
      <c r="AY179" s="78" t="s">
        <v>66</v>
      </c>
      <c r="AZ179" s="48" t="s">
        <v>1005</v>
      </c>
      <c r="BA179" s="48" t="s">
        <v>1005</v>
      </c>
      <c r="BB179" s="48" t="s">
        <v>1034</v>
      </c>
      <c r="BC179" s="48" t="s">
        <v>1034</v>
      </c>
      <c r="BD179" s="48" t="s">
        <v>1057</v>
      </c>
      <c r="BE179" s="48" t="s">
        <v>1057</v>
      </c>
      <c r="BF179" s="106" t="s">
        <v>5025</v>
      </c>
      <c r="BG179" s="106" t="s">
        <v>5025</v>
      </c>
      <c r="BH179" s="106" t="s">
        <v>5347</v>
      </c>
      <c r="BI179" s="106" t="s">
        <v>5347</v>
      </c>
      <c r="BJ179" s="86" t="str">
        <f>REPLACE(INDEX(GroupVertices[Group],MATCH(Vertices[[#This Row],[Vertex]],GroupVertices[Vertex],0)),1,1,"")</f>
        <v>17</v>
      </c>
      <c r="BK179" s="2"/>
      <c r="BL179" s="3"/>
      <c r="BM179" s="3"/>
      <c r="BN179" s="3"/>
      <c r="BO179" s="3"/>
    </row>
    <row r="180" spans="1:67" ht="15">
      <c r="A180" s="64" t="s">
        <v>247</v>
      </c>
      <c r="B180" s="65"/>
      <c r="C180" s="65"/>
      <c r="D180" s="66">
        <v>1.5</v>
      </c>
      <c r="E180" s="68">
        <v>10</v>
      </c>
      <c r="F180" s="102" t="s">
        <v>1196</v>
      </c>
      <c r="G180" s="65"/>
      <c r="H180" s="69"/>
      <c r="I180" s="70"/>
      <c r="J180" s="70"/>
      <c r="K180" s="69" t="s">
        <v>3219</v>
      </c>
      <c r="L180" s="73"/>
      <c r="M180" s="74">
        <v>4218.71875</v>
      </c>
      <c r="N180" s="74">
        <v>9680.7294921875</v>
      </c>
      <c r="O180" s="75"/>
      <c r="P180" s="76"/>
      <c r="Q180" s="76"/>
      <c r="R180" s="88"/>
      <c r="S180" s="48">
        <v>0</v>
      </c>
      <c r="T180" s="48">
        <v>1</v>
      </c>
      <c r="U180" s="49">
        <v>0</v>
      </c>
      <c r="V180" s="49">
        <v>0.333333</v>
      </c>
      <c r="W180" s="49">
        <v>0</v>
      </c>
      <c r="X180" s="49">
        <v>0.658462</v>
      </c>
      <c r="Y180" s="49">
        <v>0</v>
      </c>
      <c r="Z180" s="49">
        <v>0</v>
      </c>
      <c r="AA180" s="71">
        <v>180</v>
      </c>
      <c r="AB180" s="71"/>
      <c r="AC180" s="72"/>
      <c r="AD180" s="78" t="s">
        <v>3219</v>
      </c>
      <c r="AE180" s="78">
        <v>2774</v>
      </c>
      <c r="AF180" s="78">
        <v>2937</v>
      </c>
      <c r="AG180" s="78">
        <v>152195</v>
      </c>
      <c r="AH180" s="78">
        <v>154681</v>
      </c>
      <c r="AI180" s="78"/>
      <c r="AJ180" s="78" t="s">
        <v>3557</v>
      </c>
      <c r="AK180" s="78" t="s">
        <v>3862</v>
      </c>
      <c r="AL180" s="78"/>
      <c r="AM180" s="78"/>
      <c r="AN180" s="80">
        <v>39907.736134259256</v>
      </c>
      <c r="AO180" s="83" t="s">
        <v>4206</v>
      </c>
      <c r="AP180" s="78" t="b">
        <v>0</v>
      </c>
      <c r="AQ180" s="78" t="b">
        <v>0</v>
      </c>
      <c r="AR180" s="78" t="b">
        <v>1</v>
      </c>
      <c r="AS180" s="78"/>
      <c r="AT180" s="78">
        <v>98</v>
      </c>
      <c r="AU180" s="83" t="s">
        <v>4496</v>
      </c>
      <c r="AV180" s="78" t="b">
        <v>0</v>
      </c>
      <c r="AW180" s="78" t="s">
        <v>4591</v>
      </c>
      <c r="AX180" s="83" t="s">
        <v>4633</v>
      </c>
      <c r="AY180" s="78" t="s">
        <v>66</v>
      </c>
      <c r="AZ180" s="48" t="s">
        <v>1006</v>
      </c>
      <c r="BA180" s="48" t="s">
        <v>1006</v>
      </c>
      <c r="BB180" s="48" t="s">
        <v>1035</v>
      </c>
      <c r="BC180" s="48" t="s">
        <v>1035</v>
      </c>
      <c r="BD180" s="48" t="s">
        <v>1048</v>
      </c>
      <c r="BE180" s="48" t="s">
        <v>1048</v>
      </c>
      <c r="BF180" s="106" t="s">
        <v>5031</v>
      </c>
      <c r="BG180" s="106" t="s">
        <v>5031</v>
      </c>
      <c r="BH180" s="106" t="s">
        <v>5353</v>
      </c>
      <c r="BI180" s="106" t="s">
        <v>5353</v>
      </c>
      <c r="BJ180" s="86" t="str">
        <f>REPLACE(INDEX(GroupVertices[Group],MATCH(Vertices[[#This Row],[Vertex]],GroupVertices[Vertex],0)),1,1,"")</f>
        <v>20</v>
      </c>
      <c r="BK180" s="2"/>
      <c r="BL180" s="3"/>
      <c r="BM180" s="3"/>
      <c r="BN180" s="3"/>
      <c r="BO180" s="3"/>
    </row>
    <row r="181" spans="1:67" ht="15">
      <c r="A181" s="64" t="s">
        <v>267</v>
      </c>
      <c r="B181" s="65"/>
      <c r="C181" s="65"/>
      <c r="D181" s="66">
        <v>1.5</v>
      </c>
      <c r="E181" s="68">
        <v>10</v>
      </c>
      <c r="F181" s="102" t="s">
        <v>1213</v>
      </c>
      <c r="G181" s="65"/>
      <c r="H181" s="69"/>
      <c r="I181" s="70"/>
      <c r="J181" s="70"/>
      <c r="K181" s="69" t="s">
        <v>3243</v>
      </c>
      <c r="L181" s="73"/>
      <c r="M181" s="74">
        <v>4218.7158203125</v>
      </c>
      <c r="N181" s="74">
        <v>3872.2998046875</v>
      </c>
      <c r="O181" s="75"/>
      <c r="P181" s="76"/>
      <c r="Q181" s="76"/>
      <c r="R181" s="88"/>
      <c r="S181" s="48">
        <v>0</v>
      </c>
      <c r="T181" s="48">
        <v>1</v>
      </c>
      <c r="U181" s="49">
        <v>0</v>
      </c>
      <c r="V181" s="49">
        <v>0.333333</v>
      </c>
      <c r="W181" s="49">
        <v>0</v>
      </c>
      <c r="X181" s="49">
        <v>0.638297</v>
      </c>
      <c r="Y181" s="49">
        <v>0</v>
      </c>
      <c r="Z181" s="49">
        <v>0</v>
      </c>
      <c r="AA181" s="71">
        <v>181</v>
      </c>
      <c r="AB181" s="71"/>
      <c r="AC181" s="72"/>
      <c r="AD181" s="78" t="s">
        <v>3243</v>
      </c>
      <c r="AE181" s="78">
        <v>1503</v>
      </c>
      <c r="AF181" s="78">
        <v>802</v>
      </c>
      <c r="AG181" s="78">
        <v>7477</v>
      </c>
      <c r="AH181" s="78">
        <v>9010</v>
      </c>
      <c r="AI181" s="78"/>
      <c r="AJ181" s="78" t="s">
        <v>3580</v>
      </c>
      <c r="AK181" s="78" t="s">
        <v>3875</v>
      </c>
      <c r="AL181" s="78"/>
      <c r="AM181" s="78"/>
      <c r="AN181" s="80">
        <v>39872.83429398148</v>
      </c>
      <c r="AO181" s="83" t="s">
        <v>4230</v>
      </c>
      <c r="AP181" s="78" t="b">
        <v>0</v>
      </c>
      <c r="AQ181" s="78" t="b">
        <v>0</v>
      </c>
      <c r="AR181" s="78" t="b">
        <v>1</v>
      </c>
      <c r="AS181" s="78"/>
      <c r="AT181" s="78">
        <v>29</v>
      </c>
      <c r="AU181" s="83" t="s">
        <v>4485</v>
      </c>
      <c r="AV181" s="78" t="b">
        <v>0</v>
      </c>
      <c r="AW181" s="78" t="s">
        <v>4591</v>
      </c>
      <c r="AX181" s="83" t="s">
        <v>4657</v>
      </c>
      <c r="AY181" s="78" t="s">
        <v>66</v>
      </c>
      <c r="AZ181" s="48"/>
      <c r="BA181" s="48"/>
      <c r="BB181" s="48"/>
      <c r="BC181" s="48"/>
      <c r="BD181" s="48" t="s">
        <v>1061</v>
      </c>
      <c r="BE181" s="48" t="s">
        <v>1061</v>
      </c>
      <c r="BF181" s="106" t="s">
        <v>5051</v>
      </c>
      <c r="BG181" s="106" t="s">
        <v>5051</v>
      </c>
      <c r="BH181" s="106" t="s">
        <v>5373</v>
      </c>
      <c r="BI181" s="106" t="s">
        <v>5373</v>
      </c>
      <c r="BJ181" s="86" t="str">
        <f>REPLACE(INDEX(GroupVertices[Group],MATCH(Vertices[[#This Row],[Vertex]],GroupVertices[Vertex],0)),1,1,"")</f>
        <v>16</v>
      </c>
      <c r="BK181" s="2"/>
      <c r="BL181" s="3"/>
      <c r="BM181" s="3"/>
      <c r="BN181" s="3"/>
      <c r="BO181" s="3"/>
    </row>
    <row r="182" spans="1:67" ht="15">
      <c r="A182" s="64" t="s">
        <v>303</v>
      </c>
      <c r="B182" s="65"/>
      <c r="C182" s="65"/>
      <c r="D182" s="66">
        <v>1.5</v>
      </c>
      <c r="E182" s="68">
        <v>10</v>
      </c>
      <c r="F182" s="102" t="s">
        <v>1243</v>
      </c>
      <c r="G182" s="65"/>
      <c r="H182" s="69"/>
      <c r="I182" s="70"/>
      <c r="J182" s="70"/>
      <c r="K182" s="69" t="s">
        <v>3292</v>
      </c>
      <c r="L182" s="73"/>
      <c r="M182" s="74">
        <v>4067.599365234375</v>
      </c>
      <c r="N182" s="74">
        <v>2182.1220703125</v>
      </c>
      <c r="O182" s="75"/>
      <c r="P182" s="76"/>
      <c r="Q182" s="76"/>
      <c r="R182" s="88"/>
      <c r="S182" s="48">
        <v>0</v>
      </c>
      <c r="T182" s="48">
        <v>1</v>
      </c>
      <c r="U182" s="49">
        <v>0</v>
      </c>
      <c r="V182" s="49">
        <v>0.333333</v>
      </c>
      <c r="W182" s="49">
        <v>0</v>
      </c>
      <c r="X182" s="49">
        <v>0.638297</v>
      </c>
      <c r="Y182" s="49">
        <v>0</v>
      </c>
      <c r="Z182" s="49">
        <v>0</v>
      </c>
      <c r="AA182" s="71">
        <v>182</v>
      </c>
      <c r="AB182" s="71"/>
      <c r="AC182" s="72"/>
      <c r="AD182" s="78" t="s">
        <v>3292</v>
      </c>
      <c r="AE182" s="78">
        <v>768</v>
      </c>
      <c r="AF182" s="78">
        <v>86</v>
      </c>
      <c r="AG182" s="78">
        <v>365</v>
      </c>
      <c r="AH182" s="78">
        <v>3559</v>
      </c>
      <c r="AI182" s="78"/>
      <c r="AJ182" s="78" t="s">
        <v>3626</v>
      </c>
      <c r="AK182" s="78" t="s">
        <v>3877</v>
      </c>
      <c r="AL182" s="78"/>
      <c r="AM182" s="78"/>
      <c r="AN182" s="80">
        <v>43643.711863425924</v>
      </c>
      <c r="AO182" s="83" t="s">
        <v>4276</v>
      </c>
      <c r="AP182" s="78" t="b">
        <v>0</v>
      </c>
      <c r="AQ182" s="78" t="b">
        <v>0</v>
      </c>
      <c r="AR182" s="78" t="b">
        <v>0</v>
      </c>
      <c r="AS182" s="78"/>
      <c r="AT182" s="78">
        <v>0</v>
      </c>
      <c r="AU182" s="83" t="s">
        <v>4485</v>
      </c>
      <c r="AV182" s="78" t="b">
        <v>0</v>
      </c>
      <c r="AW182" s="78" t="s">
        <v>4591</v>
      </c>
      <c r="AX182" s="83" t="s">
        <v>4707</v>
      </c>
      <c r="AY182" s="78" t="s">
        <v>66</v>
      </c>
      <c r="AZ182" s="48"/>
      <c r="BA182" s="48"/>
      <c r="BB182" s="48"/>
      <c r="BC182" s="48"/>
      <c r="BD182" s="48" t="s">
        <v>1067</v>
      </c>
      <c r="BE182" s="48" t="s">
        <v>1067</v>
      </c>
      <c r="BF182" s="106" t="s">
        <v>5089</v>
      </c>
      <c r="BG182" s="106" t="s">
        <v>5089</v>
      </c>
      <c r="BH182" s="106" t="s">
        <v>5410</v>
      </c>
      <c r="BI182" s="106" t="s">
        <v>5410</v>
      </c>
      <c r="BJ182" s="86" t="str">
        <f>REPLACE(INDEX(GroupVertices[Group],MATCH(Vertices[[#This Row],[Vertex]],GroupVertices[Vertex],0)),1,1,"")</f>
        <v>18</v>
      </c>
      <c r="BK182" s="2"/>
      <c r="BL182" s="3"/>
      <c r="BM182" s="3"/>
      <c r="BN182" s="3"/>
      <c r="BO182" s="3"/>
    </row>
    <row r="183" spans="1:67" ht="15">
      <c r="A183" s="64" t="s">
        <v>404</v>
      </c>
      <c r="B183" s="65"/>
      <c r="C183" s="65"/>
      <c r="D183" s="66">
        <v>1.5</v>
      </c>
      <c r="E183" s="68">
        <v>10</v>
      </c>
      <c r="F183" s="102" t="s">
        <v>4562</v>
      </c>
      <c r="G183" s="65"/>
      <c r="H183" s="69"/>
      <c r="I183" s="70"/>
      <c r="J183" s="70"/>
      <c r="K183" s="69" t="s">
        <v>3405</v>
      </c>
      <c r="L183" s="73"/>
      <c r="M183" s="74">
        <v>4334.21044921875</v>
      </c>
      <c r="N183" s="74">
        <v>1273.0968017578125</v>
      </c>
      <c r="O183" s="75"/>
      <c r="P183" s="76"/>
      <c r="Q183" s="76"/>
      <c r="R183" s="88"/>
      <c r="S183" s="48">
        <v>0</v>
      </c>
      <c r="T183" s="48">
        <v>1</v>
      </c>
      <c r="U183" s="49">
        <v>0</v>
      </c>
      <c r="V183" s="49">
        <v>0.333333</v>
      </c>
      <c r="W183" s="49">
        <v>0</v>
      </c>
      <c r="X183" s="49">
        <v>0.638297</v>
      </c>
      <c r="Y183" s="49">
        <v>0</v>
      </c>
      <c r="Z183" s="49">
        <v>0</v>
      </c>
      <c r="AA183" s="71">
        <v>183</v>
      </c>
      <c r="AB183" s="71"/>
      <c r="AC183" s="72"/>
      <c r="AD183" s="78" t="s">
        <v>3405</v>
      </c>
      <c r="AE183" s="78">
        <v>41</v>
      </c>
      <c r="AF183" s="78">
        <v>9</v>
      </c>
      <c r="AG183" s="78">
        <v>8</v>
      </c>
      <c r="AH183" s="78">
        <v>48</v>
      </c>
      <c r="AI183" s="78"/>
      <c r="AJ183" s="78" t="s">
        <v>3730</v>
      </c>
      <c r="AK183" s="78"/>
      <c r="AL183" s="78"/>
      <c r="AM183" s="78"/>
      <c r="AN183" s="80">
        <v>43660.12099537037</v>
      </c>
      <c r="AO183" s="83" t="s">
        <v>4381</v>
      </c>
      <c r="AP183" s="78" t="b">
        <v>1</v>
      </c>
      <c r="AQ183" s="78" t="b">
        <v>0</v>
      </c>
      <c r="AR183" s="78" t="b">
        <v>0</v>
      </c>
      <c r="AS183" s="78"/>
      <c r="AT183" s="78">
        <v>0</v>
      </c>
      <c r="AU183" s="78"/>
      <c r="AV183" s="78" t="b">
        <v>0</v>
      </c>
      <c r="AW183" s="78" t="s">
        <v>4591</v>
      </c>
      <c r="AX183" s="83" t="s">
        <v>4820</v>
      </c>
      <c r="AY183" s="78" t="s">
        <v>66</v>
      </c>
      <c r="AZ183" s="48"/>
      <c r="BA183" s="48"/>
      <c r="BB183" s="48"/>
      <c r="BC183" s="48"/>
      <c r="BD183" s="48" t="s">
        <v>1094</v>
      </c>
      <c r="BE183" s="48" t="s">
        <v>1094</v>
      </c>
      <c r="BF183" s="106" t="s">
        <v>5176</v>
      </c>
      <c r="BG183" s="106" t="s">
        <v>5176</v>
      </c>
      <c r="BH183" s="106" t="s">
        <v>5494</v>
      </c>
      <c r="BI183" s="106" t="s">
        <v>5494</v>
      </c>
      <c r="BJ183" s="86" t="str">
        <f>REPLACE(INDEX(GroupVertices[Group],MATCH(Vertices[[#This Row],[Vertex]],GroupVertices[Vertex],0)),1,1,"")</f>
        <v>15</v>
      </c>
      <c r="BK183" s="2"/>
      <c r="BL183" s="3"/>
      <c r="BM183" s="3"/>
      <c r="BN183" s="3"/>
      <c r="BO183" s="3"/>
    </row>
    <row r="184" spans="1:67" ht="15">
      <c r="A184" s="64" t="s">
        <v>406</v>
      </c>
      <c r="B184" s="65"/>
      <c r="C184" s="65"/>
      <c r="D184" s="66">
        <v>1.5</v>
      </c>
      <c r="E184" s="68">
        <v>10</v>
      </c>
      <c r="F184" s="102" t="s">
        <v>4564</v>
      </c>
      <c r="G184" s="65"/>
      <c r="H184" s="69"/>
      <c r="I184" s="70"/>
      <c r="J184" s="70"/>
      <c r="K184" s="69" t="s">
        <v>3407</v>
      </c>
      <c r="L184" s="73"/>
      <c r="M184" s="74">
        <v>4634.2890625</v>
      </c>
      <c r="N184" s="74">
        <v>1967.8778076171875</v>
      </c>
      <c r="O184" s="75"/>
      <c r="P184" s="76"/>
      <c r="Q184" s="76"/>
      <c r="R184" s="88"/>
      <c r="S184" s="48">
        <v>0</v>
      </c>
      <c r="T184" s="48">
        <v>1</v>
      </c>
      <c r="U184" s="49">
        <v>0</v>
      </c>
      <c r="V184" s="49">
        <v>0.333333</v>
      </c>
      <c r="W184" s="49">
        <v>0</v>
      </c>
      <c r="X184" s="49">
        <v>0.638297</v>
      </c>
      <c r="Y184" s="49">
        <v>0</v>
      </c>
      <c r="Z184" s="49">
        <v>0</v>
      </c>
      <c r="AA184" s="71">
        <v>184</v>
      </c>
      <c r="AB184" s="71"/>
      <c r="AC184" s="72"/>
      <c r="AD184" s="78" t="s">
        <v>3407</v>
      </c>
      <c r="AE184" s="78">
        <v>81</v>
      </c>
      <c r="AF184" s="78">
        <v>21</v>
      </c>
      <c r="AG184" s="78">
        <v>23</v>
      </c>
      <c r="AH184" s="78">
        <v>46</v>
      </c>
      <c r="AI184" s="78"/>
      <c r="AJ184" s="78"/>
      <c r="AK184" s="78"/>
      <c r="AL184" s="83" t="s">
        <v>4125</v>
      </c>
      <c r="AM184" s="78"/>
      <c r="AN184" s="80">
        <v>43389.02587962963</v>
      </c>
      <c r="AO184" s="83" t="s">
        <v>4383</v>
      </c>
      <c r="AP184" s="78" t="b">
        <v>1</v>
      </c>
      <c r="AQ184" s="78" t="b">
        <v>0</v>
      </c>
      <c r="AR184" s="78" t="b">
        <v>0</v>
      </c>
      <c r="AS184" s="78"/>
      <c r="AT184" s="78">
        <v>0</v>
      </c>
      <c r="AU184" s="78"/>
      <c r="AV184" s="78" t="b">
        <v>0</v>
      </c>
      <c r="AW184" s="78" t="s">
        <v>4591</v>
      </c>
      <c r="AX184" s="83" t="s">
        <v>4822</v>
      </c>
      <c r="AY184" s="78" t="s">
        <v>66</v>
      </c>
      <c r="AZ184" s="48"/>
      <c r="BA184" s="48"/>
      <c r="BB184" s="48"/>
      <c r="BC184" s="48"/>
      <c r="BD184" s="48" t="s">
        <v>1094</v>
      </c>
      <c r="BE184" s="48" t="s">
        <v>1094</v>
      </c>
      <c r="BF184" s="106" t="s">
        <v>5176</v>
      </c>
      <c r="BG184" s="106" t="s">
        <v>5176</v>
      </c>
      <c r="BH184" s="106" t="s">
        <v>5494</v>
      </c>
      <c r="BI184" s="106" t="s">
        <v>5494</v>
      </c>
      <c r="BJ184" s="86" t="str">
        <f>REPLACE(INDEX(GroupVertices[Group],MATCH(Vertices[[#This Row],[Vertex]],GroupVertices[Vertex],0)),1,1,"")</f>
        <v>15</v>
      </c>
      <c r="BK184" s="2"/>
      <c r="BL184" s="3"/>
      <c r="BM184" s="3"/>
      <c r="BN184" s="3"/>
      <c r="BO184" s="3"/>
    </row>
    <row r="185" spans="1:67" ht="15">
      <c r="A185" s="64" t="s">
        <v>439</v>
      </c>
      <c r="B185" s="65"/>
      <c r="C185" s="65"/>
      <c r="D185" s="66">
        <v>1.5</v>
      </c>
      <c r="E185" s="68">
        <v>10</v>
      </c>
      <c r="F185" s="102" t="s">
        <v>1359</v>
      </c>
      <c r="G185" s="65"/>
      <c r="H185" s="69"/>
      <c r="I185" s="70"/>
      <c r="J185" s="70"/>
      <c r="K185" s="69" t="s">
        <v>3442</v>
      </c>
      <c r="L185" s="73"/>
      <c r="M185" s="74">
        <v>4067.59912109375</v>
      </c>
      <c r="N185" s="74">
        <v>3446.061279296875</v>
      </c>
      <c r="O185" s="75"/>
      <c r="P185" s="76"/>
      <c r="Q185" s="76"/>
      <c r="R185" s="88"/>
      <c r="S185" s="48">
        <v>0</v>
      </c>
      <c r="T185" s="48">
        <v>1</v>
      </c>
      <c r="U185" s="49">
        <v>0</v>
      </c>
      <c r="V185" s="49">
        <v>0.333333</v>
      </c>
      <c r="W185" s="49">
        <v>0</v>
      </c>
      <c r="X185" s="49">
        <v>0.638297</v>
      </c>
      <c r="Y185" s="49">
        <v>0</v>
      </c>
      <c r="Z185" s="49">
        <v>0</v>
      </c>
      <c r="AA185" s="71">
        <v>185</v>
      </c>
      <c r="AB185" s="71"/>
      <c r="AC185" s="72"/>
      <c r="AD185" s="78" t="s">
        <v>3442</v>
      </c>
      <c r="AE185" s="78">
        <v>267</v>
      </c>
      <c r="AF185" s="78">
        <v>97</v>
      </c>
      <c r="AG185" s="78">
        <v>6395</v>
      </c>
      <c r="AH185" s="78">
        <v>9611</v>
      </c>
      <c r="AI185" s="78"/>
      <c r="AJ185" s="78" t="s">
        <v>3763</v>
      </c>
      <c r="AK185" s="78" t="s">
        <v>3996</v>
      </c>
      <c r="AL185" s="78"/>
      <c r="AM185" s="78"/>
      <c r="AN185" s="80">
        <v>41066.02804398148</v>
      </c>
      <c r="AO185" s="83" t="s">
        <v>4412</v>
      </c>
      <c r="AP185" s="78" t="b">
        <v>1</v>
      </c>
      <c r="AQ185" s="78" t="b">
        <v>0</v>
      </c>
      <c r="AR185" s="78" t="b">
        <v>1</v>
      </c>
      <c r="AS185" s="78"/>
      <c r="AT185" s="78">
        <v>4</v>
      </c>
      <c r="AU185" s="83" t="s">
        <v>4485</v>
      </c>
      <c r="AV185" s="78" t="b">
        <v>0</v>
      </c>
      <c r="AW185" s="78" t="s">
        <v>4591</v>
      </c>
      <c r="AX185" s="83" t="s">
        <v>4857</v>
      </c>
      <c r="AY185" s="78" t="s">
        <v>66</v>
      </c>
      <c r="AZ185" s="48"/>
      <c r="BA185" s="48"/>
      <c r="BB185" s="48"/>
      <c r="BC185" s="48"/>
      <c r="BD185" s="48" t="s">
        <v>1099</v>
      </c>
      <c r="BE185" s="48" t="s">
        <v>1099</v>
      </c>
      <c r="BF185" s="106" t="s">
        <v>5203</v>
      </c>
      <c r="BG185" s="106" t="s">
        <v>5203</v>
      </c>
      <c r="BH185" s="106" t="s">
        <v>5521</v>
      </c>
      <c r="BI185" s="106" t="s">
        <v>5521</v>
      </c>
      <c r="BJ185" s="86" t="str">
        <f>REPLACE(INDEX(GroupVertices[Group],MATCH(Vertices[[#This Row],[Vertex]],GroupVertices[Vertex],0)),1,1,"")</f>
        <v>19</v>
      </c>
      <c r="BK185" s="2"/>
      <c r="BL185" s="3"/>
      <c r="BM185" s="3"/>
      <c r="BN185" s="3"/>
      <c r="BO185" s="3"/>
    </row>
    <row r="186" spans="1:67" ht="15">
      <c r="A186" s="64" t="s">
        <v>441</v>
      </c>
      <c r="B186" s="65"/>
      <c r="C186" s="65"/>
      <c r="D186" s="66">
        <v>1.5</v>
      </c>
      <c r="E186" s="68">
        <v>10</v>
      </c>
      <c r="F186" s="102" t="s">
        <v>1361</v>
      </c>
      <c r="G186" s="65"/>
      <c r="H186" s="69"/>
      <c r="I186" s="70"/>
      <c r="J186" s="70"/>
      <c r="K186" s="69" t="s">
        <v>3444</v>
      </c>
      <c r="L186" s="73"/>
      <c r="M186" s="74">
        <v>3563.87109375</v>
      </c>
      <c r="N186" s="74">
        <v>3792.7314453125</v>
      </c>
      <c r="O186" s="75"/>
      <c r="P186" s="76"/>
      <c r="Q186" s="76"/>
      <c r="R186" s="88"/>
      <c r="S186" s="48">
        <v>0</v>
      </c>
      <c r="T186" s="48">
        <v>1</v>
      </c>
      <c r="U186" s="49">
        <v>0</v>
      </c>
      <c r="V186" s="49">
        <v>0.333333</v>
      </c>
      <c r="W186" s="49">
        <v>0</v>
      </c>
      <c r="X186" s="49">
        <v>0.638297</v>
      </c>
      <c r="Y186" s="49">
        <v>0</v>
      </c>
      <c r="Z186" s="49">
        <v>0</v>
      </c>
      <c r="AA186" s="71">
        <v>186</v>
      </c>
      <c r="AB186" s="71"/>
      <c r="AC186" s="72"/>
      <c r="AD186" s="78" t="s">
        <v>3444</v>
      </c>
      <c r="AE186" s="78">
        <v>690</v>
      </c>
      <c r="AF186" s="78">
        <v>651</v>
      </c>
      <c r="AG186" s="78">
        <v>7379</v>
      </c>
      <c r="AH186" s="78">
        <v>57909</v>
      </c>
      <c r="AI186" s="78"/>
      <c r="AJ186" s="78" t="s">
        <v>3764</v>
      </c>
      <c r="AK186" s="78" t="s">
        <v>3890</v>
      </c>
      <c r="AL186" s="78"/>
      <c r="AM186" s="78"/>
      <c r="AN186" s="80">
        <v>42940.78261574074</v>
      </c>
      <c r="AO186" s="83" t="s">
        <v>4414</v>
      </c>
      <c r="AP186" s="78" t="b">
        <v>1</v>
      </c>
      <c r="AQ186" s="78" t="b">
        <v>0</v>
      </c>
      <c r="AR186" s="78" t="b">
        <v>0</v>
      </c>
      <c r="AS186" s="78"/>
      <c r="AT186" s="78">
        <v>1</v>
      </c>
      <c r="AU186" s="78"/>
      <c r="AV186" s="78" t="b">
        <v>0</v>
      </c>
      <c r="AW186" s="78" t="s">
        <v>4591</v>
      </c>
      <c r="AX186" s="83" t="s">
        <v>4859</v>
      </c>
      <c r="AY186" s="78" t="s">
        <v>66</v>
      </c>
      <c r="AZ186" s="48"/>
      <c r="BA186" s="48"/>
      <c r="BB186" s="48"/>
      <c r="BC186" s="48"/>
      <c r="BD186" s="48" t="s">
        <v>1099</v>
      </c>
      <c r="BE186" s="48" t="s">
        <v>1099</v>
      </c>
      <c r="BF186" s="106" t="s">
        <v>5203</v>
      </c>
      <c r="BG186" s="106" t="s">
        <v>5203</v>
      </c>
      <c r="BH186" s="106" t="s">
        <v>5521</v>
      </c>
      <c r="BI186" s="106" t="s">
        <v>5521</v>
      </c>
      <c r="BJ186" s="86" t="str">
        <f>REPLACE(INDEX(GroupVertices[Group],MATCH(Vertices[[#This Row],[Vertex]],GroupVertices[Vertex],0)),1,1,"")</f>
        <v>19</v>
      </c>
      <c r="BK186" s="2"/>
      <c r="BL186" s="3"/>
      <c r="BM186" s="3"/>
      <c r="BN186" s="3"/>
      <c r="BO186" s="3"/>
    </row>
    <row r="187" spans="1:67" ht="15">
      <c r="A187" s="64" t="s">
        <v>490</v>
      </c>
      <c r="B187" s="65"/>
      <c r="C187" s="65"/>
      <c r="D187" s="66">
        <v>1.5</v>
      </c>
      <c r="E187" s="68">
        <v>10</v>
      </c>
      <c r="F187" s="102" t="s">
        <v>1402</v>
      </c>
      <c r="G187" s="65"/>
      <c r="H187" s="69"/>
      <c r="I187" s="70"/>
      <c r="J187" s="70"/>
      <c r="K187" s="69" t="s">
        <v>3487</v>
      </c>
      <c r="L187" s="73"/>
      <c r="M187" s="74">
        <v>4344.396484375</v>
      </c>
      <c r="N187" s="74">
        <v>2731.830322265625</v>
      </c>
      <c r="O187" s="75"/>
      <c r="P187" s="76"/>
      <c r="Q187" s="76"/>
      <c r="R187" s="88"/>
      <c r="S187" s="48">
        <v>0</v>
      </c>
      <c r="T187" s="48">
        <v>1</v>
      </c>
      <c r="U187" s="49">
        <v>0</v>
      </c>
      <c r="V187" s="49">
        <v>0.333333</v>
      </c>
      <c r="W187" s="49">
        <v>0</v>
      </c>
      <c r="X187" s="49">
        <v>0.638297</v>
      </c>
      <c r="Y187" s="49">
        <v>0</v>
      </c>
      <c r="Z187" s="49">
        <v>0</v>
      </c>
      <c r="AA187" s="71">
        <v>187</v>
      </c>
      <c r="AB187" s="71"/>
      <c r="AC187" s="72"/>
      <c r="AD187" s="78" t="s">
        <v>3487</v>
      </c>
      <c r="AE187" s="78">
        <v>1454</v>
      </c>
      <c r="AF187" s="78">
        <v>18216</v>
      </c>
      <c r="AG187" s="78">
        <v>20486</v>
      </c>
      <c r="AH187" s="78">
        <v>2780</v>
      </c>
      <c r="AI187" s="78"/>
      <c r="AJ187" s="78" t="s">
        <v>3807</v>
      </c>
      <c r="AK187" s="78" t="s">
        <v>4024</v>
      </c>
      <c r="AL187" s="83" t="s">
        <v>4151</v>
      </c>
      <c r="AM187" s="78"/>
      <c r="AN187" s="80">
        <v>39881.700324074074</v>
      </c>
      <c r="AO187" s="83" t="s">
        <v>4457</v>
      </c>
      <c r="AP187" s="78" t="b">
        <v>0</v>
      </c>
      <c r="AQ187" s="78" t="b">
        <v>0</v>
      </c>
      <c r="AR187" s="78" t="b">
        <v>1</v>
      </c>
      <c r="AS187" s="78"/>
      <c r="AT187" s="78">
        <v>139</v>
      </c>
      <c r="AU187" s="83" t="s">
        <v>4500</v>
      </c>
      <c r="AV187" s="78" t="b">
        <v>1</v>
      </c>
      <c r="AW187" s="78" t="s">
        <v>4591</v>
      </c>
      <c r="AX187" s="83" t="s">
        <v>4904</v>
      </c>
      <c r="AY187" s="78" t="s">
        <v>66</v>
      </c>
      <c r="AZ187" s="48"/>
      <c r="BA187" s="48"/>
      <c r="BB187" s="48"/>
      <c r="BC187" s="48"/>
      <c r="BD187" s="48" t="s">
        <v>1061</v>
      </c>
      <c r="BE187" s="48" t="s">
        <v>1061</v>
      </c>
      <c r="BF187" s="106" t="s">
        <v>5051</v>
      </c>
      <c r="BG187" s="106" t="s">
        <v>5051</v>
      </c>
      <c r="BH187" s="106" t="s">
        <v>5373</v>
      </c>
      <c r="BI187" s="106" t="s">
        <v>5373</v>
      </c>
      <c r="BJ187" s="86" t="str">
        <f>REPLACE(INDEX(GroupVertices[Group],MATCH(Vertices[[#This Row],[Vertex]],GroupVertices[Vertex],0)),1,1,"")</f>
        <v>16</v>
      </c>
      <c r="BK187" s="2"/>
      <c r="BL187" s="3"/>
      <c r="BM187" s="3"/>
      <c r="BN187" s="3"/>
      <c r="BO187" s="3"/>
    </row>
    <row r="188" spans="1:67" ht="15">
      <c r="A188" s="64" t="s">
        <v>556</v>
      </c>
      <c r="B188" s="65"/>
      <c r="C188" s="65"/>
      <c r="D188" s="66">
        <v>1.5</v>
      </c>
      <c r="E188" s="68">
        <v>10</v>
      </c>
      <c r="F188" s="102" t="s">
        <v>4580</v>
      </c>
      <c r="G188" s="65"/>
      <c r="H188" s="69"/>
      <c r="I188" s="70"/>
      <c r="J188" s="70"/>
      <c r="K188" s="69" t="s">
        <v>3492</v>
      </c>
      <c r="L188" s="73"/>
      <c r="M188" s="74">
        <v>3603.849609375</v>
      </c>
      <c r="N188" s="74">
        <v>4110.99853515625</v>
      </c>
      <c r="O188" s="75"/>
      <c r="P188" s="76"/>
      <c r="Q188" s="76"/>
      <c r="R188" s="88"/>
      <c r="S188" s="48">
        <v>1</v>
      </c>
      <c r="T188" s="48">
        <v>0</v>
      </c>
      <c r="U188" s="49">
        <v>0</v>
      </c>
      <c r="V188" s="49">
        <v>0.2</v>
      </c>
      <c r="W188" s="49">
        <v>0</v>
      </c>
      <c r="X188" s="49">
        <v>0.693693</v>
      </c>
      <c r="Y188" s="49">
        <v>0</v>
      </c>
      <c r="Z188" s="49">
        <v>0</v>
      </c>
      <c r="AA188" s="71">
        <v>188</v>
      </c>
      <c r="AB188" s="71"/>
      <c r="AC188" s="72"/>
      <c r="AD188" s="78" t="s">
        <v>3492</v>
      </c>
      <c r="AE188" s="78">
        <v>399</v>
      </c>
      <c r="AF188" s="78">
        <v>1122</v>
      </c>
      <c r="AG188" s="78">
        <v>953</v>
      </c>
      <c r="AH188" s="78">
        <v>898</v>
      </c>
      <c r="AI188" s="78"/>
      <c r="AJ188" s="78" t="s">
        <v>3811</v>
      </c>
      <c r="AK188" s="78"/>
      <c r="AL188" s="78"/>
      <c r="AM188" s="78"/>
      <c r="AN188" s="80">
        <v>43538.42849537037</v>
      </c>
      <c r="AO188" s="83" t="s">
        <v>4461</v>
      </c>
      <c r="AP188" s="78" t="b">
        <v>1</v>
      </c>
      <c r="AQ188" s="78" t="b">
        <v>0</v>
      </c>
      <c r="AR188" s="78" t="b">
        <v>0</v>
      </c>
      <c r="AS188" s="78"/>
      <c r="AT188" s="78">
        <v>5</v>
      </c>
      <c r="AU188" s="78"/>
      <c r="AV188" s="78" t="b">
        <v>0</v>
      </c>
      <c r="AW188" s="78" t="s">
        <v>4591</v>
      </c>
      <c r="AX188" s="83" t="s">
        <v>4909</v>
      </c>
      <c r="AY188" s="78" t="s">
        <v>65</v>
      </c>
      <c r="AZ188" s="48"/>
      <c r="BA188" s="48"/>
      <c r="BB188" s="48"/>
      <c r="BC188" s="48"/>
      <c r="BD188" s="48"/>
      <c r="BE188" s="48"/>
      <c r="BF188" s="48"/>
      <c r="BG188" s="48"/>
      <c r="BH188" s="48"/>
      <c r="BI188" s="48"/>
      <c r="BJ188" s="78" t="str">
        <f>REPLACE(INDEX(GroupVertices[Group],MATCH(Vertices[[#This Row],[Vertex]],GroupVertices[Vertex],0)),1,1,"")</f>
        <v>12</v>
      </c>
      <c r="BK188" s="2"/>
      <c r="BL188" s="3"/>
      <c r="BM188" s="3"/>
      <c r="BN188" s="3"/>
      <c r="BO188" s="3"/>
    </row>
    <row r="189" spans="1:67" ht="15">
      <c r="A189" s="64" t="s">
        <v>557</v>
      </c>
      <c r="B189" s="65"/>
      <c r="C189" s="65"/>
      <c r="D189" s="66">
        <v>1.5</v>
      </c>
      <c r="E189" s="68">
        <v>10</v>
      </c>
      <c r="F189" s="102" t="s">
        <v>4581</v>
      </c>
      <c r="G189" s="65"/>
      <c r="H189" s="69"/>
      <c r="I189" s="70"/>
      <c r="J189" s="70"/>
      <c r="K189" s="69" t="s">
        <v>3493</v>
      </c>
      <c r="L189" s="73"/>
      <c r="M189" s="74">
        <v>4005.14794921875</v>
      </c>
      <c r="N189" s="74">
        <v>4412.5615234375</v>
      </c>
      <c r="O189" s="75"/>
      <c r="P189" s="76"/>
      <c r="Q189" s="76"/>
      <c r="R189" s="88"/>
      <c r="S189" s="48">
        <v>1</v>
      </c>
      <c r="T189" s="48">
        <v>0</v>
      </c>
      <c r="U189" s="49">
        <v>0</v>
      </c>
      <c r="V189" s="49">
        <v>0.2</v>
      </c>
      <c r="W189" s="49">
        <v>0</v>
      </c>
      <c r="X189" s="49">
        <v>0.693693</v>
      </c>
      <c r="Y189" s="49">
        <v>0</v>
      </c>
      <c r="Z189" s="49">
        <v>0</v>
      </c>
      <c r="AA189" s="71">
        <v>189</v>
      </c>
      <c r="AB189" s="71"/>
      <c r="AC189" s="72"/>
      <c r="AD189" s="78" t="s">
        <v>3493</v>
      </c>
      <c r="AE189" s="78">
        <v>7</v>
      </c>
      <c r="AF189" s="78">
        <v>3762</v>
      </c>
      <c r="AG189" s="78">
        <v>2201</v>
      </c>
      <c r="AH189" s="78">
        <v>1275</v>
      </c>
      <c r="AI189" s="78"/>
      <c r="AJ189" s="78" t="s">
        <v>3812</v>
      </c>
      <c r="AK189" s="78" t="s">
        <v>4027</v>
      </c>
      <c r="AL189" s="83" t="s">
        <v>4154</v>
      </c>
      <c r="AM189" s="78"/>
      <c r="AN189" s="80">
        <v>41867.14853009259</v>
      </c>
      <c r="AO189" s="83" t="s">
        <v>4462</v>
      </c>
      <c r="AP189" s="78" t="b">
        <v>0</v>
      </c>
      <c r="AQ189" s="78" t="b">
        <v>0</v>
      </c>
      <c r="AR189" s="78" t="b">
        <v>0</v>
      </c>
      <c r="AS189" s="78"/>
      <c r="AT189" s="78">
        <v>8</v>
      </c>
      <c r="AU189" s="83" t="s">
        <v>4485</v>
      </c>
      <c r="AV189" s="78" t="b">
        <v>0</v>
      </c>
      <c r="AW189" s="78" t="s">
        <v>4591</v>
      </c>
      <c r="AX189" s="83" t="s">
        <v>4910</v>
      </c>
      <c r="AY189" s="78" t="s">
        <v>65</v>
      </c>
      <c r="AZ189" s="48"/>
      <c r="BA189" s="48"/>
      <c r="BB189" s="48"/>
      <c r="BC189" s="48"/>
      <c r="BD189" s="48"/>
      <c r="BE189" s="48"/>
      <c r="BF189" s="48"/>
      <c r="BG189" s="48"/>
      <c r="BH189" s="48"/>
      <c r="BI189" s="48"/>
      <c r="BJ189" s="78" t="str">
        <f>REPLACE(INDEX(GroupVertices[Group],MATCH(Vertices[[#This Row],[Vertex]],GroupVertices[Vertex],0)),1,1,"")</f>
        <v>12</v>
      </c>
      <c r="BK189" s="2"/>
      <c r="BL189" s="3"/>
      <c r="BM189" s="3"/>
      <c r="BN189" s="3"/>
      <c r="BO189" s="3"/>
    </row>
    <row r="190" spans="1:67" ht="15">
      <c r="A190" s="64" t="s">
        <v>558</v>
      </c>
      <c r="B190" s="65"/>
      <c r="C190" s="65"/>
      <c r="D190" s="66">
        <v>1.5</v>
      </c>
      <c r="E190" s="68">
        <v>10</v>
      </c>
      <c r="F190" s="102" t="s">
        <v>4582</v>
      </c>
      <c r="G190" s="65"/>
      <c r="H190" s="69"/>
      <c r="I190" s="70"/>
      <c r="J190" s="70"/>
      <c r="K190" s="69" t="s">
        <v>3494</v>
      </c>
      <c r="L190" s="73"/>
      <c r="M190" s="74">
        <v>3563.872314453125</v>
      </c>
      <c r="N190" s="74">
        <v>5463.6484375</v>
      </c>
      <c r="O190" s="75"/>
      <c r="P190" s="76"/>
      <c r="Q190" s="76"/>
      <c r="R190" s="88"/>
      <c r="S190" s="48">
        <v>1</v>
      </c>
      <c r="T190" s="48">
        <v>0</v>
      </c>
      <c r="U190" s="49">
        <v>0</v>
      </c>
      <c r="V190" s="49">
        <v>0.2</v>
      </c>
      <c r="W190" s="49">
        <v>0</v>
      </c>
      <c r="X190" s="49">
        <v>0.693693</v>
      </c>
      <c r="Y190" s="49">
        <v>0</v>
      </c>
      <c r="Z190" s="49">
        <v>0</v>
      </c>
      <c r="AA190" s="71">
        <v>190</v>
      </c>
      <c r="AB190" s="71"/>
      <c r="AC190" s="72"/>
      <c r="AD190" s="78" t="s">
        <v>3494</v>
      </c>
      <c r="AE190" s="78">
        <v>873</v>
      </c>
      <c r="AF190" s="78">
        <v>5810</v>
      </c>
      <c r="AG190" s="78">
        <v>13023</v>
      </c>
      <c r="AH190" s="78">
        <v>1107</v>
      </c>
      <c r="AI190" s="78"/>
      <c r="AJ190" s="78" t="s">
        <v>3813</v>
      </c>
      <c r="AK190" s="78"/>
      <c r="AL190" s="83" t="s">
        <v>4155</v>
      </c>
      <c r="AM190" s="78"/>
      <c r="AN190" s="80">
        <v>42163.63443287037</v>
      </c>
      <c r="AO190" s="83" t="s">
        <v>4463</v>
      </c>
      <c r="AP190" s="78" t="b">
        <v>0</v>
      </c>
      <c r="AQ190" s="78" t="b">
        <v>0</v>
      </c>
      <c r="AR190" s="78" t="b">
        <v>0</v>
      </c>
      <c r="AS190" s="78"/>
      <c r="AT190" s="78">
        <v>26</v>
      </c>
      <c r="AU190" s="83" t="s">
        <v>4485</v>
      </c>
      <c r="AV190" s="78" t="b">
        <v>0</v>
      </c>
      <c r="AW190" s="78" t="s">
        <v>4591</v>
      </c>
      <c r="AX190" s="83" t="s">
        <v>4911</v>
      </c>
      <c r="AY190" s="78" t="s">
        <v>65</v>
      </c>
      <c r="AZ190" s="48"/>
      <c r="BA190" s="48"/>
      <c r="BB190" s="48"/>
      <c r="BC190" s="48"/>
      <c r="BD190" s="48"/>
      <c r="BE190" s="48"/>
      <c r="BF190" s="48"/>
      <c r="BG190" s="48"/>
      <c r="BH190" s="48"/>
      <c r="BI190" s="48"/>
      <c r="BJ190" s="78" t="str">
        <f>REPLACE(INDEX(GroupVertices[Group],MATCH(Vertices[[#This Row],[Vertex]],GroupVertices[Vertex],0)),1,1,"")</f>
        <v>12</v>
      </c>
      <c r="BK190" s="2"/>
      <c r="BL190" s="3"/>
      <c r="BM190" s="3"/>
      <c r="BN190" s="3"/>
      <c r="BO190" s="3"/>
    </row>
    <row r="191" spans="1:67" ht="15">
      <c r="A191" s="64" t="s">
        <v>228</v>
      </c>
      <c r="B191" s="65"/>
      <c r="C191" s="65"/>
      <c r="D191" s="66">
        <v>1.5</v>
      </c>
      <c r="E191" s="68">
        <v>10</v>
      </c>
      <c r="F191" s="102" t="s">
        <v>1182</v>
      </c>
      <c r="G191" s="65"/>
      <c r="H191" s="69"/>
      <c r="I191" s="70"/>
      <c r="J191" s="70"/>
      <c r="K191" s="69" t="s">
        <v>3193</v>
      </c>
      <c r="L191" s="73"/>
      <c r="M191" s="74">
        <v>3793.84521484375</v>
      </c>
      <c r="N191" s="74">
        <v>7903.71875</v>
      </c>
      <c r="O191" s="75"/>
      <c r="P191" s="76"/>
      <c r="Q191" s="76"/>
      <c r="R191" s="88"/>
      <c r="S191" s="48">
        <v>1</v>
      </c>
      <c r="T191" s="48">
        <v>1</v>
      </c>
      <c r="U191" s="49">
        <v>0</v>
      </c>
      <c r="V191" s="49">
        <v>0.166667</v>
      </c>
      <c r="W191" s="49">
        <v>0</v>
      </c>
      <c r="X191" s="49">
        <v>0.850876</v>
      </c>
      <c r="Y191" s="49">
        <v>0.5</v>
      </c>
      <c r="Z191" s="49">
        <v>0</v>
      </c>
      <c r="AA191" s="71">
        <v>191</v>
      </c>
      <c r="AB191" s="71"/>
      <c r="AC191" s="72"/>
      <c r="AD191" s="78" t="s">
        <v>3193</v>
      </c>
      <c r="AE191" s="78">
        <v>1207</v>
      </c>
      <c r="AF191" s="78">
        <v>1788</v>
      </c>
      <c r="AG191" s="78">
        <v>252328</v>
      </c>
      <c r="AH191" s="78">
        <v>191463</v>
      </c>
      <c r="AI191" s="78"/>
      <c r="AJ191" s="78" t="s">
        <v>3533</v>
      </c>
      <c r="AK191" s="78" t="s">
        <v>3843</v>
      </c>
      <c r="AL191" s="78"/>
      <c r="AM191" s="78"/>
      <c r="AN191" s="80">
        <v>39732.53309027778</v>
      </c>
      <c r="AO191" s="83" t="s">
        <v>4182</v>
      </c>
      <c r="AP191" s="78" t="b">
        <v>0</v>
      </c>
      <c r="AQ191" s="78" t="b">
        <v>0</v>
      </c>
      <c r="AR191" s="78" t="b">
        <v>0</v>
      </c>
      <c r="AS191" s="78"/>
      <c r="AT191" s="78">
        <v>88</v>
      </c>
      <c r="AU191" s="83" t="s">
        <v>4491</v>
      </c>
      <c r="AV191" s="78" t="b">
        <v>0</v>
      </c>
      <c r="AW191" s="78" t="s">
        <v>4591</v>
      </c>
      <c r="AX191" s="83" t="s">
        <v>4607</v>
      </c>
      <c r="AY191" s="78" t="s">
        <v>66</v>
      </c>
      <c r="AZ191" s="48"/>
      <c r="BA191" s="48"/>
      <c r="BB191" s="48"/>
      <c r="BC191" s="48"/>
      <c r="BD191" s="48" t="s">
        <v>1049</v>
      </c>
      <c r="BE191" s="48" t="s">
        <v>1049</v>
      </c>
      <c r="BF191" s="106" t="s">
        <v>5015</v>
      </c>
      <c r="BG191" s="106" t="s">
        <v>5015</v>
      </c>
      <c r="BH191" s="106" t="s">
        <v>5337</v>
      </c>
      <c r="BI191" s="106" t="s">
        <v>5337</v>
      </c>
      <c r="BJ191" s="86" t="str">
        <f>REPLACE(INDEX(GroupVertices[Group],MATCH(Vertices[[#This Row],[Vertex]],GroupVertices[Vertex],0)),1,1,"")</f>
        <v>11</v>
      </c>
      <c r="BK191" s="2"/>
      <c r="BL191" s="3"/>
      <c r="BM191" s="3"/>
      <c r="BN191" s="3"/>
      <c r="BO191" s="3"/>
    </row>
    <row r="192" spans="1:67" ht="15">
      <c r="A192" s="64" t="s">
        <v>229</v>
      </c>
      <c r="B192" s="65"/>
      <c r="C192" s="65"/>
      <c r="D192" s="66">
        <v>1.5</v>
      </c>
      <c r="E192" s="68">
        <v>10</v>
      </c>
      <c r="F192" s="102" t="s">
        <v>1183</v>
      </c>
      <c r="G192" s="65"/>
      <c r="H192" s="69"/>
      <c r="I192" s="70"/>
      <c r="J192" s="70"/>
      <c r="K192" s="69" t="s">
        <v>3195</v>
      </c>
      <c r="L192" s="73"/>
      <c r="M192" s="74">
        <v>4067.60205078125</v>
      </c>
      <c r="N192" s="74">
        <v>9102.2021484375</v>
      </c>
      <c r="O192" s="75"/>
      <c r="P192" s="76"/>
      <c r="Q192" s="76"/>
      <c r="R192" s="88"/>
      <c r="S192" s="48">
        <v>0</v>
      </c>
      <c r="T192" s="48">
        <v>2</v>
      </c>
      <c r="U192" s="49">
        <v>0</v>
      </c>
      <c r="V192" s="49">
        <v>0.166667</v>
      </c>
      <c r="W192" s="49">
        <v>0</v>
      </c>
      <c r="X192" s="49">
        <v>0.850876</v>
      </c>
      <c r="Y192" s="49">
        <v>0.5</v>
      </c>
      <c r="Z192" s="49">
        <v>0</v>
      </c>
      <c r="AA192" s="71">
        <v>192</v>
      </c>
      <c r="AB192" s="71"/>
      <c r="AC192" s="72"/>
      <c r="AD192" s="78" t="s">
        <v>3195</v>
      </c>
      <c r="AE192" s="78">
        <v>5001</v>
      </c>
      <c r="AF192" s="78">
        <v>2309</v>
      </c>
      <c r="AG192" s="78">
        <v>40243</v>
      </c>
      <c r="AH192" s="78">
        <v>5501</v>
      </c>
      <c r="AI192" s="78"/>
      <c r="AJ192" s="78" t="s">
        <v>3535</v>
      </c>
      <c r="AK192" s="78" t="s">
        <v>3844</v>
      </c>
      <c r="AL192" s="78"/>
      <c r="AM192" s="78"/>
      <c r="AN192" s="80">
        <v>39946.84690972222</v>
      </c>
      <c r="AO192" s="83" t="s">
        <v>4184</v>
      </c>
      <c r="AP192" s="78" t="b">
        <v>0</v>
      </c>
      <c r="AQ192" s="78" t="b">
        <v>0</v>
      </c>
      <c r="AR192" s="78" t="b">
        <v>0</v>
      </c>
      <c r="AS192" s="78"/>
      <c r="AT192" s="78">
        <v>30</v>
      </c>
      <c r="AU192" s="83" t="s">
        <v>4488</v>
      </c>
      <c r="AV192" s="78" t="b">
        <v>0</v>
      </c>
      <c r="AW192" s="78" t="s">
        <v>4591</v>
      </c>
      <c r="AX192" s="83" t="s">
        <v>4609</v>
      </c>
      <c r="AY192" s="78" t="s">
        <v>66</v>
      </c>
      <c r="AZ192" s="48"/>
      <c r="BA192" s="48"/>
      <c r="BB192" s="48"/>
      <c r="BC192" s="48"/>
      <c r="BD192" s="48" t="s">
        <v>1050</v>
      </c>
      <c r="BE192" s="48" t="s">
        <v>1050</v>
      </c>
      <c r="BF192" s="106" t="s">
        <v>5015</v>
      </c>
      <c r="BG192" s="106" t="s">
        <v>5015</v>
      </c>
      <c r="BH192" s="106" t="s">
        <v>5337</v>
      </c>
      <c r="BI192" s="106" t="s">
        <v>5337</v>
      </c>
      <c r="BJ192" s="86" t="str">
        <f>REPLACE(INDEX(GroupVertices[Group],MATCH(Vertices[[#This Row],[Vertex]],GroupVertices[Vertex],0)),1,1,"")</f>
        <v>11</v>
      </c>
      <c r="BK192" s="2"/>
      <c r="BL192" s="3"/>
      <c r="BM192" s="3"/>
      <c r="BN192" s="3"/>
      <c r="BO192" s="3"/>
    </row>
    <row r="193" spans="1:67" ht="15">
      <c r="A193" s="64" t="s">
        <v>513</v>
      </c>
      <c r="B193" s="65"/>
      <c r="C193" s="65"/>
      <c r="D193" s="66">
        <v>1.5</v>
      </c>
      <c r="E193" s="68">
        <v>10</v>
      </c>
      <c r="F193" s="102" t="s">
        <v>1420</v>
      </c>
      <c r="G193" s="65"/>
      <c r="H193" s="69"/>
      <c r="I193" s="70"/>
      <c r="J193" s="70"/>
      <c r="K193" s="69" t="s">
        <v>3353</v>
      </c>
      <c r="L193" s="73"/>
      <c r="M193" s="74">
        <v>3563.874267578125</v>
      </c>
      <c r="N193" s="74">
        <v>8679.630859375</v>
      </c>
      <c r="O193" s="75"/>
      <c r="P193" s="76"/>
      <c r="Q193" s="76"/>
      <c r="R193" s="88"/>
      <c r="S193" s="48">
        <v>2</v>
      </c>
      <c r="T193" s="48">
        <v>1</v>
      </c>
      <c r="U193" s="49">
        <v>0</v>
      </c>
      <c r="V193" s="49">
        <v>0.142857</v>
      </c>
      <c r="W193" s="49">
        <v>0</v>
      </c>
      <c r="X193" s="49">
        <v>0.850876</v>
      </c>
      <c r="Y193" s="49">
        <v>0</v>
      </c>
      <c r="Z193" s="49">
        <v>0</v>
      </c>
      <c r="AA193" s="71">
        <v>193</v>
      </c>
      <c r="AB193" s="71"/>
      <c r="AC193" s="72"/>
      <c r="AD193" s="78" t="s">
        <v>3353</v>
      </c>
      <c r="AE193" s="78">
        <v>926</v>
      </c>
      <c r="AF193" s="78">
        <v>479</v>
      </c>
      <c r="AG193" s="78">
        <v>60364</v>
      </c>
      <c r="AH193" s="78">
        <v>49405</v>
      </c>
      <c r="AI193" s="78"/>
      <c r="AJ193" s="78" t="s">
        <v>3682</v>
      </c>
      <c r="AK193" s="78" t="s">
        <v>3940</v>
      </c>
      <c r="AL193" s="83" t="s">
        <v>4107</v>
      </c>
      <c r="AM193" s="78"/>
      <c r="AN193" s="80">
        <v>41054.2671875</v>
      </c>
      <c r="AO193" s="83" t="s">
        <v>4333</v>
      </c>
      <c r="AP193" s="78" t="b">
        <v>0</v>
      </c>
      <c r="AQ193" s="78" t="b">
        <v>0</v>
      </c>
      <c r="AR193" s="78" t="b">
        <v>1</v>
      </c>
      <c r="AS193" s="78"/>
      <c r="AT193" s="78">
        <v>17</v>
      </c>
      <c r="AU193" s="83" t="s">
        <v>4488</v>
      </c>
      <c r="AV193" s="78" t="b">
        <v>0</v>
      </c>
      <c r="AW193" s="78" t="s">
        <v>4591</v>
      </c>
      <c r="AX193" s="83" t="s">
        <v>4768</v>
      </c>
      <c r="AY193" s="78" t="s">
        <v>66</v>
      </c>
      <c r="AZ193" s="48" t="s">
        <v>1031</v>
      </c>
      <c r="BA193" s="48" t="s">
        <v>1031</v>
      </c>
      <c r="BB193" s="48" t="s">
        <v>1037</v>
      </c>
      <c r="BC193" s="48" t="s">
        <v>1037</v>
      </c>
      <c r="BD193" s="48" t="s">
        <v>1048</v>
      </c>
      <c r="BE193" s="48" t="s">
        <v>1048</v>
      </c>
      <c r="BF193" s="106" t="s">
        <v>5137</v>
      </c>
      <c r="BG193" s="106" t="s">
        <v>5291</v>
      </c>
      <c r="BH193" s="106" t="s">
        <v>5458</v>
      </c>
      <c r="BI193" s="106" t="s">
        <v>5458</v>
      </c>
      <c r="BJ193" s="86" t="str">
        <f>REPLACE(INDEX(GroupVertices[Group],MATCH(Vertices[[#This Row],[Vertex]],GroupVertices[Vertex],0)),1,1,"")</f>
        <v>11</v>
      </c>
      <c r="BK193" s="2"/>
      <c r="BL193" s="3"/>
      <c r="BM193" s="3"/>
      <c r="BN193" s="3"/>
      <c r="BO193" s="3"/>
    </row>
    <row r="194" spans="1:67" ht="15">
      <c r="A194" s="64" t="s">
        <v>359</v>
      </c>
      <c r="B194" s="65"/>
      <c r="C194" s="65"/>
      <c r="D194" s="66">
        <v>1.5</v>
      </c>
      <c r="E194" s="68">
        <v>10</v>
      </c>
      <c r="F194" s="102" t="s">
        <v>1292</v>
      </c>
      <c r="G194" s="65"/>
      <c r="H194" s="69"/>
      <c r="I194" s="70"/>
      <c r="J194" s="70"/>
      <c r="K194" s="69" t="s">
        <v>3354</v>
      </c>
      <c r="L194" s="73"/>
      <c r="M194" s="74">
        <v>3743.051025390625</v>
      </c>
      <c r="N194" s="74">
        <v>9680.7294921875</v>
      </c>
      <c r="O194" s="75"/>
      <c r="P194" s="76"/>
      <c r="Q194" s="76"/>
      <c r="R194" s="88"/>
      <c r="S194" s="48">
        <v>1</v>
      </c>
      <c r="T194" s="48">
        <v>2</v>
      </c>
      <c r="U194" s="49">
        <v>0</v>
      </c>
      <c r="V194" s="49">
        <v>0.142857</v>
      </c>
      <c r="W194" s="49">
        <v>0</v>
      </c>
      <c r="X194" s="49">
        <v>0.850876</v>
      </c>
      <c r="Y194" s="49">
        <v>0</v>
      </c>
      <c r="Z194" s="49">
        <v>0</v>
      </c>
      <c r="AA194" s="71">
        <v>194</v>
      </c>
      <c r="AB194" s="71"/>
      <c r="AC194" s="72"/>
      <c r="AD194" s="78" t="s">
        <v>3354</v>
      </c>
      <c r="AE194" s="78">
        <v>603</v>
      </c>
      <c r="AF194" s="78">
        <v>4692</v>
      </c>
      <c r="AG194" s="78">
        <v>139706</v>
      </c>
      <c r="AH194" s="78">
        <v>1795</v>
      </c>
      <c r="AI194" s="78"/>
      <c r="AJ194" s="78" t="s">
        <v>3683</v>
      </c>
      <c r="AK194" s="78" t="s">
        <v>3941</v>
      </c>
      <c r="AL194" s="78"/>
      <c r="AM194" s="78"/>
      <c r="AN194" s="80">
        <v>39916.74847222222</v>
      </c>
      <c r="AO194" s="83" t="s">
        <v>4334</v>
      </c>
      <c r="AP194" s="78" t="b">
        <v>0</v>
      </c>
      <c r="AQ194" s="78" t="b">
        <v>0</v>
      </c>
      <c r="AR194" s="78" t="b">
        <v>1</v>
      </c>
      <c r="AS194" s="78"/>
      <c r="AT194" s="78">
        <v>110</v>
      </c>
      <c r="AU194" s="83" t="s">
        <v>4498</v>
      </c>
      <c r="AV194" s="78" t="b">
        <v>0</v>
      </c>
      <c r="AW194" s="78" t="s">
        <v>4591</v>
      </c>
      <c r="AX194" s="83" t="s">
        <v>4769</v>
      </c>
      <c r="AY194" s="78" t="s">
        <v>66</v>
      </c>
      <c r="AZ194" s="48"/>
      <c r="BA194" s="48"/>
      <c r="BB194" s="48"/>
      <c r="BC194" s="48"/>
      <c r="BD194" s="48" t="s">
        <v>1048</v>
      </c>
      <c r="BE194" s="48" t="s">
        <v>1048</v>
      </c>
      <c r="BF194" s="106" t="s">
        <v>5138</v>
      </c>
      <c r="BG194" s="106" t="s">
        <v>5292</v>
      </c>
      <c r="BH194" s="106" t="s">
        <v>5459</v>
      </c>
      <c r="BI194" s="106" t="s">
        <v>5459</v>
      </c>
      <c r="BJ194" s="86" t="str">
        <f>REPLACE(INDEX(GroupVertices[Group],MATCH(Vertices[[#This Row],[Vertex]],GroupVertices[Vertex],0)),1,1,"")</f>
        <v>11</v>
      </c>
      <c r="BK194" s="2"/>
      <c r="BL194" s="3"/>
      <c r="BM194" s="3"/>
      <c r="BN194" s="3"/>
      <c r="BO194" s="3"/>
    </row>
    <row r="195" spans="1:67" ht="15">
      <c r="A195" s="64" t="s">
        <v>545</v>
      </c>
      <c r="B195" s="65"/>
      <c r="C195" s="65"/>
      <c r="D195" s="66">
        <v>1.5</v>
      </c>
      <c r="E195" s="68">
        <v>10</v>
      </c>
      <c r="F195" s="102" t="s">
        <v>4553</v>
      </c>
      <c r="G195" s="65"/>
      <c r="H195" s="69"/>
      <c r="I195" s="70"/>
      <c r="J195" s="70"/>
      <c r="K195" s="69" t="s">
        <v>3383</v>
      </c>
      <c r="L195" s="73"/>
      <c r="M195" s="74">
        <v>4030.183837890625</v>
      </c>
      <c r="N195" s="74">
        <v>6223.63232421875</v>
      </c>
      <c r="O195" s="75"/>
      <c r="P195" s="76"/>
      <c r="Q195" s="76"/>
      <c r="R195" s="88"/>
      <c r="S195" s="48">
        <v>1</v>
      </c>
      <c r="T195" s="48">
        <v>0</v>
      </c>
      <c r="U195" s="49">
        <v>0</v>
      </c>
      <c r="V195" s="49">
        <v>0.142857</v>
      </c>
      <c r="W195" s="49">
        <v>0</v>
      </c>
      <c r="X195" s="49">
        <v>0.655404</v>
      </c>
      <c r="Y195" s="49">
        <v>0</v>
      </c>
      <c r="Z195" s="49">
        <v>0</v>
      </c>
      <c r="AA195" s="71">
        <v>195</v>
      </c>
      <c r="AB195" s="71"/>
      <c r="AC195" s="72"/>
      <c r="AD195" s="78" t="s">
        <v>3383</v>
      </c>
      <c r="AE195" s="78">
        <v>1309</v>
      </c>
      <c r="AF195" s="78">
        <v>6690</v>
      </c>
      <c r="AG195" s="78">
        <v>12387</v>
      </c>
      <c r="AH195" s="78">
        <v>4793</v>
      </c>
      <c r="AI195" s="78"/>
      <c r="AJ195" s="78" t="s">
        <v>3710</v>
      </c>
      <c r="AK195" s="78" t="s">
        <v>3960</v>
      </c>
      <c r="AL195" s="78"/>
      <c r="AM195" s="78"/>
      <c r="AN195" s="80">
        <v>40455.521574074075</v>
      </c>
      <c r="AO195" s="83" t="s">
        <v>4360</v>
      </c>
      <c r="AP195" s="78" t="b">
        <v>0</v>
      </c>
      <c r="AQ195" s="78" t="b">
        <v>0</v>
      </c>
      <c r="AR195" s="78" t="b">
        <v>1</v>
      </c>
      <c r="AS195" s="78"/>
      <c r="AT195" s="78">
        <v>124</v>
      </c>
      <c r="AU195" s="83" t="s">
        <v>4493</v>
      </c>
      <c r="AV195" s="78" t="b">
        <v>0</v>
      </c>
      <c r="AW195" s="78" t="s">
        <v>4591</v>
      </c>
      <c r="AX195" s="83" t="s">
        <v>4798</v>
      </c>
      <c r="AY195" s="78" t="s">
        <v>65</v>
      </c>
      <c r="AZ195" s="48"/>
      <c r="BA195" s="48"/>
      <c r="BB195" s="48"/>
      <c r="BC195" s="48"/>
      <c r="BD195" s="48"/>
      <c r="BE195" s="48"/>
      <c r="BF195" s="48"/>
      <c r="BG195" s="48"/>
      <c r="BH195" s="48"/>
      <c r="BI195" s="48"/>
      <c r="BJ195" s="78" t="str">
        <f>REPLACE(INDEX(GroupVertices[Group],MATCH(Vertices[[#This Row],[Vertex]],GroupVertices[Vertex],0)),1,1,"")</f>
        <v>10</v>
      </c>
      <c r="BK195" s="2"/>
      <c r="BL195" s="3"/>
      <c r="BM195" s="3"/>
      <c r="BN195" s="3"/>
      <c r="BO195" s="3"/>
    </row>
    <row r="196" spans="1:67" ht="15">
      <c r="A196" s="64" t="s">
        <v>546</v>
      </c>
      <c r="B196" s="65"/>
      <c r="C196" s="65"/>
      <c r="D196" s="66">
        <v>1.5</v>
      </c>
      <c r="E196" s="68">
        <v>10</v>
      </c>
      <c r="F196" s="102" t="s">
        <v>4554</v>
      </c>
      <c r="G196" s="65"/>
      <c r="H196" s="69"/>
      <c r="I196" s="70"/>
      <c r="J196" s="70"/>
      <c r="K196" s="69" t="s">
        <v>3384</v>
      </c>
      <c r="L196" s="73"/>
      <c r="M196" s="74">
        <v>3732.05419921875</v>
      </c>
      <c r="N196" s="74">
        <v>7585.45068359375</v>
      </c>
      <c r="O196" s="75"/>
      <c r="P196" s="76"/>
      <c r="Q196" s="76"/>
      <c r="R196" s="88"/>
      <c r="S196" s="48">
        <v>1</v>
      </c>
      <c r="T196" s="48">
        <v>0</v>
      </c>
      <c r="U196" s="49">
        <v>0</v>
      </c>
      <c r="V196" s="49">
        <v>0.142857</v>
      </c>
      <c r="W196" s="49">
        <v>0</v>
      </c>
      <c r="X196" s="49">
        <v>0.655404</v>
      </c>
      <c r="Y196" s="49">
        <v>0</v>
      </c>
      <c r="Z196" s="49">
        <v>0</v>
      </c>
      <c r="AA196" s="71">
        <v>196</v>
      </c>
      <c r="AB196" s="71"/>
      <c r="AC196" s="72"/>
      <c r="AD196" s="78" t="s">
        <v>3384</v>
      </c>
      <c r="AE196" s="78">
        <v>1436</v>
      </c>
      <c r="AF196" s="78">
        <v>978</v>
      </c>
      <c r="AG196" s="78">
        <v>3510</v>
      </c>
      <c r="AH196" s="78">
        <v>585</v>
      </c>
      <c r="AI196" s="78"/>
      <c r="AJ196" s="78" t="s">
        <v>3711</v>
      </c>
      <c r="AK196" s="78" t="s">
        <v>3961</v>
      </c>
      <c r="AL196" s="83" t="s">
        <v>4117</v>
      </c>
      <c r="AM196" s="78"/>
      <c r="AN196" s="80">
        <v>41221.552303240744</v>
      </c>
      <c r="AO196" s="83" t="s">
        <v>4361</v>
      </c>
      <c r="AP196" s="78" t="b">
        <v>0</v>
      </c>
      <c r="AQ196" s="78" t="b">
        <v>0</v>
      </c>
      <c r="AR196" s="78" t="b">
        <v>1</v>
      </c>
      <c r="AS196" s="78"/>
      <c r="AT196" s="78">
        <v>19</v>
      </c>
      <c r="AU196" s="83" t="s">
        <v>4485</v>
      </c>
      <c r="AV196" s="78" t="b">
        <v>0</v>
      </c>
      <c r="AW196" s="78" t="s">
        <v>4591</v>
      </c>
      <c r="AX196" s="83" t="s">
        <v>4799</v>
      </c>
      <c r="AY196" s="78" t="s">
        <v>65</v>
      </c>
      <c r="AZ196" s="48"/>
      <c r="BA196" s="48"/>
      <c r="BB196" s="48"/>
      <c r="BC196" s="48"/>
      <c r="BD196" s="48"/>
      <c r="BE196" s="48"/>
      <c r="BF196" s="48"/>
      <c r="BG196" s="48"/>
      <c r="BH196" s="48"/>
      <c r="BI196" s="48"/>
      <c r="BJ196" s="78" t="str">
        <f>REPLACE(INDEX(GroupVertices[Group],MATCH(Vertices[[#This Row],[Vertex]],GroupVertices[Vertex],0)),1,1,"")</f>
        <v>10</v>
      </c>
      <c r="BK196" s="2"/>
      <c r="BL196" s="3"/>
      <c r="BM196" s="3"/>
      <c r="BN196" s="3"/>
      <c r="BO196" s="3"/>
    </row>
    <row r="197" spans="1:67" ht="15">
      <c r="A197" s="64" t="s">
        <v>547</v>
      </c>
      <c r="B197" s="65"/>
      <c r="C197" s="65"/>
      <c r="D197" s="66">
        <v>1.5</v>
      </c>
      <c r="E197" s="68">
        <v>10</v>
      </c>
      <c r="F197" s="102" t="s">
        <v>4555</v>
      </c>
      <c r="G197" s="65"/>
      <c r="H197" s="69"/>
      <c r="I197" s="70"/>
      <c r="J197" s="70"/>
      <c r="K197" s="69" t="s">
        <v>3385</v>
      </c>
      <c r="L197" s="73"/>
      <c r="M197" s="74">
        <v>4067.599853515625</v>
      </c>
      <c r="N197" s="74">
        <v>7052.97216796875</v>
      </c>
      <c r="O197" s="75"/>
      <c r="P197" s="76"/>
      <c r="Q197" s="76"/>
      <c r="R197" s="88"/>
      <c r="S197" s="48">
        <v>1</v>
      </c>
      <c r="T197" s="48">
        <v>0</v>
      </c>
      <c r="U197" s="49">
        <v>0</v>
      </c>
      <c r="V197" s="49">
        <v>0.142857</v>
      </c>
      <c r="W197" s="49">
        <v>0</v>
      </c>
      <c r="X197" s="49">
        <v>0.655404</v>
      </c>
      <c r="Y197" s="49">
        <v>0</v>
      </c>
      <c r="Z197" s="49">
        <v>0</v>
      </c>
      <c r="AA197" s="71">
        <v>197</v>
      </c>
      <c r="AB197" s="71"/>
      <c r="AC197" s="72"/>
      <c r="AD197" s="78" t="s">
        <v>3385</v>
      </c>
      <c r="AE197" s="78">
        <v>1445</v>
      </c>
      <c r="AF197" s="78">
        <v>8662</v>
      </c>
      <c r="AG197" s="78">
        <v>26759</v>
      </c>
      <c r="AH197" s="78">
        <v>12383</v>
      </c>
      <c r="AI197" s="78"/>
      <c r="AJ197" s="83" t="s">
        <v>3712</v>
      </c>
      <c r="AK197" s="78"/>
      <c r="AL197" s="78"/>
      <c r="AM197" s="78"/>
      <c r="AN197" s="80">
        <v>40497.55142361111</v>
      </c>
      <c r="AO197" s="83" t="s">
        <v>4362</v>
      </c>
      <c r="AP197" s="78" t="b">
        <v>1</v>
      </c>
      <c r="AQ197" s="78" t="b">
        <v>0</v>
      </c>
      <c r="AR197" s="78" t="b">
        <v>1</v>
      </c>
      <c r="AS197" s="78"/>
      <c r="AT197" s="78">
        <v>45</v>
      </c>
      <c r="AU197" s="83" t="s">
        <v>4485</v>
      </c>
      <c r="AV197" s="78" t="b">
        <v>0</v>
      </c>
      <c r="AW197" s="78" t="s">
        <v>4591</v>
      </c>
      <c r="AX197" s="83" t="s">
        <v>4800</v>
      </c>
      <c r="AY197" s="78" t="s">
        <v>65</v>
      </c>
      <c r="AZ197" s="48"/>
      <c r="BA197" s="48"/>
      <c r="BB197" s="48"/>
      <c r="BC197" s="48"/>
      <c r="BD197" s="48"/>
      <c r="BE197" s="48"/>
      <c r="BF197" s="48"/>
      <c r="BG197" s="48"/>
      <c r="BH197" s="48"/>
      <c r="BI197" s="48"/>
      <c r="BJ197" s="78" t="str">
        <f>REPLACE(INDEX(GroupVertices[Group],MATCH(Vertices[[#This Row],[Vertex]],GroupVertices[Vertex],0)),1,1,"")</f>
        <v>10</v>
      </c>
      <c r="BK197" s="2"/>
      <c r="BL197" s="3"/>
      <c r="BM197" s="3"/>
      <c r="BN197" s="3"/>
      <c r="BO197" s="3"/>
    </row>
    <row r="198" spans="1:67" ht="15">
      <c r="A198" s="64" t="s">
        <v>548</v>
      </c>
      <c r="B198" s="65"/>
      <c r="C198" s="65"/>
      <c r="D198" s="66">
        <v>1.5</v>
      </c>
      <c r="E198" s="68">
        <v>10</v>
      </c>
      <c r="F198" s="102" t="s">
        <v>4556</v>
      </c>
      <c r="G198" s="65"/>
      <c r="H198" s="69"/>
      <c r="I198" s="70"/>
      <c r="J198" s="70"/>
      <c r="K198" s="69" t="s">
        <v>3386</v>
      </c>
      <c r="L198" s="73"/>
      <c r="M198" s="74">
        <v>3780.1728515625</v>
      </c>
      <c r="N198" s="74">
        <v>5781.91748046875</v>
      </c>
      <c r="O198" s="75"/>
      <c r="P198" s="76"/>
      <c r="Q198" s="76"/>
      <c r="R198" s="88"/>
      <c r="S198" s="48">
        <v>1</v>
      </c>
      <c r="T198" s="48">
        <v>0</v>
      </c>
      <c r="U198" s="49">
        <v>0</v>
      </c>
      <c r="V198" s="49">
        <v>0.142857</v>
      </c>
      <c r="W198" s="49">
        <v>0</v>
      </c>
      <c r="X198" s="49">
        <v>0.655404</v>
      </c>
      <c r="Y198" s="49">
        <v>0</v>
      </c>
      <c r="Z198" s="49">
        <v>0</v>
      </c>
      <c r="AA198" s="71">
        <v>198</v>
      </c>
      <c r="AB198" s="71"/>
      <c r="AC198" s="72"/>
      <c r="AD198" s="78" t="s">
        <v>3386</v>
      </c>
      <c r="AE198" s="78">
        <v>761</v>
      </c>
      <c r="AF198" s="78">
        <v>15547</v>
      </c>
      <c r="AG198" s="78">
        <v>33273</v>
      </c>
      <c r="AH198" s="78">
        <v>5582</v>
      </c>
      <c r="AI198" s="78"/>
      <c r="AJ198" s="78" t="s">
        <v>3713</v>
      </c>
      <c r="AK198" s="78" t="s">
        <v>3962</v>
      </c>
      <c r="AL198" s="83" t="s">
        <v>4118</v>
      </c>
      <c r="AM198" s="78"/>
      <c r="AN198" s="80">
        <v>40092.548726851855</v>
      </c>
      <c r="AO198" s="83" t="s">
        <v>4363</v>
      </c>
      <c r="AP198" s="78" t="b">
        <v>0</v>
      </c>
      <c r="AQ198" s="78" t="b">
        <v>0</v>
      </c>
      <c r="AR198" s="78" t="b">
        <v>1</v>
      </c>
      <c r="AS198" s="78"/>
      <c r="AT198" s="78">
        <v>136</v>
      </c>
      <c r="AU198" s="83" t="s">
        <v>4485</v>
      </c>
      <c r="AV198" s="78" t="b">
        <v>1</v>
      </c>
      <c r="AW198" s="78" t="s">
        <v>4591</v>
      </c>
      <c r="AX198" s="83" t="s">
        <v>4801</v>
      </c>
      <c r="AY198" s="78" t="s">
        <v>65</v>
      </c>
      <c r="AZ198" s="48"/>
      <c r="BA198" s="48"/>
      <c r="BB198" s="48"/>
      <c r="BC198" s="48"/>
      <c r="BD198" s="48"/>
      <c r="BE198" s="48"/>
      <c r="BF198" s="48"/>
      <c r="BG198" s="48"/>
      <c r="BH198" s="48"/>
      <c r="BI198" s="48"/>
      <c r="BJ198" s="78" t="str">
        <f>REPLACE(INDEX(GroupVertices[Group],MATCH(Vertices[[#This Row],[Vertex]],GroupVertices[Vertex],0)),1,1,"")</f>
        <v>10</v>
      </c>
      <c r="BK198" s="2"/>
      <c r="BL198" s="3"/>
      <c r="BM198" s="3"/>
      <c r="BN198" s="3"/>
      <c r="BO198" s="3"/>
    </row>
    <row r="199" spans="1:67" ht="15">
      <c r="A199" s="64" t="s">
        <v>261</v>
      </c>
      <c r="B199" s="65"/>
      <c r="C199" s="65"/>
      <c r="D199" s="66">
        <v>1.5</v>
      </c>
      <c r="E199" s="68">
        <v>10</v>
      </c>
      <c r="F199" s="102" t="s">
        <v>1208</v>
      </c>
      <c r="G199" s="65"/>
      <c r="H199" s="69"/>
      <c r="I199" s="70"/>
      <c r="J199" s="70"/>
      <c r="K199" s="69" t="s">
        <v>3237</v>
      </c>
      <c r="L199" s="73"/>
      <c r="M199" s="74">
        <v>3294.714599609375</v>
      </c>
      <c r="N199" s="74">
        <v>7886.21630859375</v>
      </c>
      <c r="O199" s="75"/>
      <c r="P199" s="76"/>
      <c r="Q199" s="76"/>
      <c r="R199" s="88"/>
      <c r="S199" s="48">
        <v>0</v>
      </c>
      <c r="T199" s="48">
        <v>1</v>
      </c>
      <c r="U199" s="49">
        <v>0</v>
      </c>
      <c r="V199" s="49">
        <v>0.043478</v>
      </c>
      <c r="W199" s="49">
        <v>0</v>
      </c>
      <c r="X199" s="49">
        <v>0.55372</v>
      </c>
      <c r="Y199" s="49">
        <v>0</v>
      </c>
      <c r="Z199" s="49">
        <v>0</v>
      </c>
      <c r="AA199" s="71">
        <v>199</v>
      </c>
      <c r="AB199" s="71"/>
      <c r="AC199" s="72"/>
      <c r="AD199" s="78" t="s">
        <v>3237</v>
      </c>
      <c r="AE199" s="78">
        <v>210</v>
      </c>
      <c r="AF199" s="78">
        <v>69</v>
      </c>
      <c r="AG199" s="78">
        <v>7949</v>
      </c>
      <c r="AH199" s="78">
        <v>995</v>
      </c>
      <c r="AI199" s="78"/>
      <c r="AJ199" s="78" t="s">
        <v>3574</v>
      </c>
      <c r="AK199" s="78" t="s">
        <v>3080</v>
      </c>
      <c r="AL199" s="78"/>
      <c r="AM199" s="78"/>
      <c r="AN199" s="80">
        <v>42210.81565972222</v>
      </c>
      <c r="AO199" s="83" t="s">
        <v>4224</v>
      </c>
      <c r="AP199" s="78" t="b">
        <v>0</v>
      </c>
      <c r="AQ199" s="78" t="b">
        <v>0</v>
      </c>
      <c r="AR199" s="78" t="b">
        <v>1</v>
      </c>
      <c r="AS199" s="78"/>
      <c r="AT199" s="78">
        <v>0</v>
      </c>
      <c r="AU199" s="83" t="s">
        <v>4485</v>
      </c>
      <c r="AV199" s="78" t="b">
        <v>0</v>
      </c>
      <c r="AW199" s="78" t="s">
        <v>4591</v>
      </c>
      <c r="AX199" s="83" t="s">
        <v>4651</v>
      </c>
      <c r="AY199" s="78" t="s">
        <v>66</v>
      </c>
      <c r="AZ199" s="48"/>
      <c r="BA199" s="48"/>
      <c r="BB199" s="48"/>
      <c r="BC199" s="48"/>
      <c r="BD199" s="48" t="s">
        <v>1059</v>
      </c>
      <c r="BE199" s="48" t="s">
        <v>1059</v>
      </c>
      <c r="BF199" s="106" t="s">
        <v>5045</v>
      </c>
      <c r="BG199" s="106" t="s">
        <v>5045</v>
      </c>
      <c r="BH199" s="106" t="s">
        <v>5367</v>
      </c>
      <c r="BI199" s="106" t="s">
        <v>5367</v>
      </c>
      <c r="BJ199" s="86" t="str">
        <f>REPLACE(INDEX(GroupVertices[Group],MATCH(Vertices[[#This Row],[Vertex]],GroupVertices[Vertex],0)),1,1,"")</f>
        <v>6</v>
      </c>
      <c r="BK199" s="2"/>
      <c r="BL199" s="3"/>
      <c r="BM199" s="3"/>
      <c r="BN199" s="3"/>
      <c r="BO199" s="3"/>
    </row>
    <row r="200" spans="1:67" ht="15">
      <c r="A200" s="64" t="s">
        <v>256</v>
      </c>
      <c r="B200" s="65"/>
      <c r="C200" s="65"/>
      <c r="D200" s="66">
        <v>1.5</v>
      </c>
      <c r="E200" s="68">
        <v>10</v>
      </c>
      <c r="F200" s="102" t="s">
        <v>1203</v>
      </c>
      <c r="G200" s="65"/>
      <c r="H200" s="69"/>
      <c r="I200" s="70"/>
      <c r="J200" s="70"/>
      <c r="K200" s="69" t="s">
        <v>3229</v>
      </c>
      <c r="L200" s="73"/>
      <c r="M200" s="74">
        <v>3412.755859375</v>
      </c>
      <c r="N200" s="74">
        <v>8321.46484375</v>
      </c>
      <c r="O200" s="75"/>
      <c r="P200" s="76"/>
      <c r="Q200" s="76"/>
      <c r="R200" s="88"/>
      <c r="S200" s="48">
        <v>0</v>
      </c>
      <c r="T200" s="48">
        <v>1</v>
      </c>
      <c r="U200" s="49">
        <v>0</v>
      </c>
      <c r="V200" s="49">
        <v>0.04</v>
      </c>
      <c r="W200" s="49">
        <v>0</v>
      </c>
      <c r="X200" s="49">
        <v>0.621301</v>
      </c>
      <c r="Y200" s="49">
        <v>0</v>
      </c>
      <c r="Z200" s="49">
        <v>0</v>
      </c>
      <c r="AA200" s="71">
        <v>200</v>
      </c>
      <c r="AB200" s="71"/>
      <c r="AC200" s="72"/>
      <c r="AD200" s="78" t="s">
        <v>3229</v>
      </c>
      <c r="AE200" s="78">
        <v>383</v>
      </c>
      <c r="AF200" s="78">
        <v>986</v>
      </c>
      <c r="AG200" s="78">
        <v>72432</v>
      </c>
      <c r="AH200" s="78">
        <v>22051</v>
      </c>
      <c r="AI200" s="78"/>
      <c r="AJ200" s="78" t="s">
        <v>3566</v>
      </c>
      <c r="AK200" s="78" t="s">
        <v>3869</v>
      </c>
      <c r="AL200" s="83" t="s">
        <v>4062</v>
      </c>
      <c r="AM200" s="78"/>
      <c r="AN200" s="80">
        <v>41148.68019675926</v>
      </c>
      <c r="AO200" s="83" t="s">
        <v>4216</v>
      </c>
      <c r="AP200" s="78" t="b">
        <v>0</v>
      </c>
      <c r="AQ200" s="78" t="b">
        <v>0</v>
      </c>
      <c r="AR200" s="78" t="b">
        <v>1</v>
      </c>
      <c r="AS200" s="78"/>
      <c r="AT200" s="78">
        <v>27</v>
      </c>
      <c r="AU200" s="83" t="s">
        <v>4487</v>
      </c>
      <c r="AV200" s="78" t="b">
        <v>0</v>
      </c>
      <c r="AW200" s="78" t="s">
        <v>4591</v>
      </c>
      <c r="AX200" s="83" t="s">
        <v>4643</v>
      </c>
      <c r="AY200" s="78" t="s">
        <v>66</v>
      </c>
      <c r="AZ200" s="48"/>
      <c r="BA200" s="48"/>
      <c r="BB200" s="48"/>
      <c r="BC200" s="48"/>
      <c r="BD200" s="48" t="s">
        <v>1048</v>
      </c>
      <c r="BE200" s="48" t="s">
        <v>1048</v>
      </c>
      <c r="BF200" s="106" t="s">
        <v>5040</v>
      </c>
      <c r="BG200" s="106" t="s">
        <v>5040</v>
      </c>
      <c r="BH200" s="106" t="s">
        <v>5362</v>
      </c>
      <c r="BI200" s="106" t="s">
        <v>5362</v>
      </c>
      <c r="BJ200" s="86" t="str">
        <f>REPLACE(INDEX(GroupVertices[Group],MATCH(Vertices[[#This Row],[Vertex]],GroupVertices[Vertex],0)),1,1,"")</f>
        <v>6</v>
      </c>
      <c r="BK200" s="2"/>
      <c r="BL200" s="3"/>
      <c r="BM200" s="3"/>
      <c r="BN200" s="3"/>
      <c r="BO200" s="3"/>
    </row>
    <row r="201" spans="1:67" ht="15">
      <c r="A201" s="64" t="s">
        <v>216</v>
      </c>
      <c r="B201" s="65"/>
      <c r="C201" s="65"/>
      <c r="D201" s="66">
        <v>1.5</v>
      </c>
      <c r="E201" s="68">
        <v>10</v>
      </c>
      <c r="F201" s="102" t="s">
        <v>1170</v>
      </c>
      <c r="G201" s="65"/>
      <c r="H201" s="69"/>
      <c r="I201" s="70"/>
      <c r="J201" s="70"/>
      <c r="K201" s="69" t="s">
        <v>3178</v>
      </c>
      <c r="L201" s="73"/>
      <c r="M201" s="74">
        <v>7436.2841796875</v>
      </c>
      <c r="N201" s="74">
        <v>4230.34619140625</v>
      </c>
      <c r="O201" s="75"/>
      <c r="P201" s="76"/>
      <c r="Q201" s="76"/>
      <c r="R201" s="48"/>
      <c r="S201" s="48">
        <v>1</v>
      </c>
      <c r="T201" s="48">
        <v>1</v>
      </c>
      <c r="U201" s="49">
        <v>0</v>
      </c>
      <c r="V201" s="49">
        <v>0</v>
      </c>
      <c r="W201" s="49">
        <v>0</v>
      </c>
      <c r="X201" s="49">
        <v>0.999998</v>
      </c>
      <c r="Y201" s="49">
        <v>0</v>
      </c>
      <c r="Z201" s="49" t="s">
        <v>5600</v>
      </c>
      <c r="AA201" s="71">
        <v>201</v>
      </c>
      <c r="AB201" s="71"/>
      <c r="AC201" s="72"/>
      <c r="AD201" s="78" t="s">
        <v>3178</v>
      </c>
      <c r="AE201" s="78">
        <v>973</v>
      </c>
      <c r="AF201" s="78">
        <v>924</v>
      </c>
      <c r="AG201" s="78">
        <v>41630</v>
      </c>
      <c r="AH201" s="78">
        <v>8658</v>
      </c>
      <c r="AI201" s="78"/>
      <c r="AJ201" s="78" t="s">
        <v>3519</v>
      </c>
      <c r="AK201" s="78" t="s">
        <v>3833</v>
      </c>
      <c r="AL201" s="83" t="s">
        <v>4040</v>
      </c>
      <c r="AM201" s="78"/>
      <c r="AN201" s="80">
        <v>40722.179918981485</v>
      </c>
      <c r="AO201" s="83" t="s">
        <v>4168</v>
      </c>
      <c r="AP201" s="78" t="b">
        <v>0</v>
      </c>
      <c r="AQ201" s="78" t="b">
        <v>0</v>
      </c>
      <c r="AR201" s="78" t="b">
        <v>1</v>
      </c>
      <c r="AS201" s="78"/>
      <c r="AT201" s="78">
        <v>3</v>
      </c>
      <c r="AU201" s="83" t="s">
        <v>4484</v>
      </c>
      <c r="AV201" s="78" t="b">
        <v>0</v>
      </c>
      <c r="AW201" s="78" t="s">
        <v>4591</v>
      </c>
      <c r="AX201" s="83" t="s">
        <v>4592</v>
      </c>
      <c r="AY201" s="78" t="s">
        <v>66</v>
      </c>
      <c r="AZ201" s="48"/>
      <c r="BA201" s="48"/>
      <c r="BB201" s="48"/>
      <c r="BC201" s="48"/>
      <c r="BD201" s="48" t="s">
        <v>1048</v>
      </c>
      <c r="BE201" s="48" t="s">
        <v>1048</v>
      </c>
      <c r="BF201" s="106" t="s">
        <v>5003</v>
      </c>
      <c r="BG201" s="106" t="s">
        <v>5003</v>
      </c>
      <c r="BH201" s="106" t="s">
        <v>5325</v>
      </c>
      <c r="BI201" s="106" t="s">
        <v>5325</v>
      </c>
      <c r="BJ201" s="86" t="str">
        <f>REPLACE(INDEX(GroupVertices[Group],MATCH(Vertices[[#This Row],[Vertex]],GroupVertices[Vertex],0)),1,1,"")</f>
        <v>41</v>
      </c>
      <c r="BK201" s="2"/>
      <c r="BL201" s="3"/>
      <c r="BM201" s="3"/>
      <c r="BN201" s="3"/>
      <c r="BO201" s="3"/>
    </row>
    <row r="202" spans="1:67" ht="15">
      <c r="A202" s="64" t="s">
        <v>218</v>
      </c>
      <c r="B202" s="65"/>
      <c r="C202" s="65"/>
      <c r="D202" s="66">
        <v>1.5</v>
      </c>
      <c r="E202" s="68">
        <v>10</v>
      </c>
      <c r="F202" s="102" t="s">
        <v>1172</v>
      </c>
      <c r="G202" s="65"/>
      <c r="H202" s="69"/>
      <c r="I202" s="70"/>
      <c r="J202" s="70"/>
      <c r="K202" s="69" t="s">
        <v>3181</v>
      </c>
      <c r="L202" s="73"/>
      <c r="M202" s="74">
        <v>7436.2841796875</v>
      </c>
      <c r="N202" s="74">
        <v>4959.71630859375</v>
      </c>
      <c r="O202" s="75"/>
      <c r="P202" s="76"/>
      <c r="Q202" s="76"/>
      <c r="R202" s="88"/>
      <c r="S202" s="48">
        <v>1</v>
      </c>
      <c r="T202" s="48">
        <v>1</v>
      </c>
      <c r="U202" s="49">
        <v>0</v>
      </c>
      <c r="V202" s="49">
        <v>0</v>
      </c>
      <c r="W202" s="49">
        <v>0</v>
      </c>
      <c r="X202" s="49">
        <v>0.999998</v>
      </c>
      <c r="Y202" s="49">
        <v>0</v>
      </c>
      <c r="Z202" s="49" t="s">
        <v>5600</v>
      </c>
      <c r="AA202" s="71">
        <v>202</v>
      </c>
      <c r="AB202" s="71"/>
      <c r="AC202" s="72"/>
      <c r="AD202" s="78" t="s">
        <v>3181</v>
      </c>
      <c r="AE202" s="78">
        <v>789</v>
      </c>
      <c r="AF202" s="78">
        <v>896</v>
      </c>
      <c r="AG202" s="78">
        <v>26609</v>
      </c>
      <c r="AH202" s="78">
        <v>12633</v>
      </c>
      <c r="AI202" s="78"/>
      <c r="AJ202" s="78" t="s">
        <v>3521</v>
      </c>
      <c r="AK202" s="78" t="s">
        <v>3834</v>
      </c>
      <c r="AL202" s="83" t="s">
        <v>4041</v>
      </c>
      <c r="AM202" s="78"/>
      <c r="AN202" s="80">
        <v>41535.97375</v>
      </c>
      <c r="AO202" s="83" t="s">
        <v>4170</v>
      </c>
      <c r="AP202" s="78" t="b">
        <v>0</v>
      </c>
      <c r="AQ202" s="78" t="b">
        <v>0</v>
      </c>
      <c r="AR202" s="78" t="b">
        <v>1</v>
      </c>
      <c r="AS202" s="78"/>
      <c r="AT202" s="78">
        <v>3</v>
      </c>
      <c r="AU202" s="83" t="s">
        <v>4486</v>
      </c>
      <c r="AV202" s="78" t="b">
        <v>0</v>
      </c>
      <c r="AW202" s="78" t="s">
        <v>4591</v>
      </c>
      <c r="AX202" s="83" t="s">
        <v>4595</v>
      </c>
      <c r="AY202" s="78" t="s">
        <v>66</v>
      </c>
      <c r="AZ202" s="48"/>
      <c r="BA202" s="48"/>
      <c r="BB202" s="48"/>
      <c r="BC202" s="48"/>
      <c r="BD202" s="48" t="s">
        <v>1048</v>
      </c>
      <c r="BE202" s="48" t="s">
        <v>1048</v>
      </c>
      <c r="BF202" s="106" t="s">
        <v>5005</v>
      </c>
      <c r="BG202" s="106" t="s">
        <v>5005</v>
      </c>
      <c r="BH202" s="106" t="s">
        <v>5327</v>
      </c>
      <c r="BI202" s="106" t="s">
        <v>5327</v>
      </c>
      <c r="BJ202" s="86" t="str">
        <f>REPLACE(INDEX(GroupVertices[Group],MATCH(Vertices[[#This Row],[Vertex]],GroupVertices[Vertex],0)),1,1,"")</f>
        <v>42</v>
      </c>
      <c r="BK202" s="2"/>
      <c r="BL202" s="3"/>
      <c r="BM202" s="3"/>
      <c r="BN202" s="3"/>
      <c r="BO202" s="3"/>
    </row>
    <row r="203" spans="1:67" ht="15">
      <c r="A203" s="64" t="s">
        <v>219</v>
      </c>
      <c r="B203" s="65"/>
      <c r="C203" s="65"/>
      <c r="D203" s="66">
        <v>1.5</v>
      </c>
      <c r="E203" s="68">
        <v>10</v>
      </c>
      <c r="F203" s="102" t="s">
        <v>1173</v>
      </c>
      <c r="G203" s="65"/>
      <c r="H203" s="69"/>
      <c r="I203" s="70"/>
      <c r="J203" s="70"/>
      <c r="K203" s="69" t="s">
        <v>3182</v>
      </c>
      <c r="L203" s="73"/>
      <c r="M203" s="74">
        <v>7436.2841796875</v>
      </c>
      <c r="N203" s="74">
        <v>2758.3447265625</v>
      </c>
      <c r="O203" s="75"/>
      <c r="P203" s="76"/>
      <c r="Q203" s="76"/>
      <c r="R203" s="88"/>
      <c r="S203" s="48">
        <v>1</v>
      </c>
      <c r="T203" s="48">
        <v>1</v>
      </c>
      <c r="U203" s="49">
        <v>0</v>
      </c>
      <c r="V203" s="49">
        <v>0</v>
      </c>
      <c r="W203" s="49">
        <v>0</v>
      </c>
      <c r="X203" s="49">
        <v>0.999998</v>
      </c>
      <c r="Y203" s="49">
        <v>0</v>
      </c>
      <c r="Z203" s="49" t="s">
        <v>5600</v>
      </c>
      <c r="AA203" s="71">
        <v>203</v>
      </c>
      <c r="AB203" s="71"/>
      <c r="AC203" s="72"/>
      <c r="AD203" s="78" t="s">
        <v>3182</v>
      </c>
      <c r="AE203" s="78">
        <v>807</v>
      </c>
      <c r="AF203" s="78">
        <v>1093</v>
      </c>
      <c r="AG203" s="78">
        <v>95520</v>
      </c>
      <c r="AH203" s="78">
        <v>13082</v>
      </c>
      <c r="AI203" s="78"/>
      <c r="AJ203" s="78" t="s">
        <v>3522</v>
      </c>
      <c r="AK203" s="78" t="s">
        <v>3835</v>
      </c>
      <c r="AL203" s="78"/>
      <c r="AM203" s="78"/>
      <c r="AN203" s="80">
        <v>40021.067025462966</v>
      </c>
      <c r="AO203" s="83" t="s">
        <v>4171</v>
      </c>
      <c r="AP203" s="78" t="b">
        <v>0</v>
      </c>
      <c r="AQ203" s="78" t="b">
        <v>0</v>
      </c>
      <c r="AR203" s="78" t="b">
        <v>1</v>
      </c>
      <c r="AS203" s="78"/>
      <c r="AT203" s="78">
        <v>8</v>
      </c>
      <c r="AU203" s="83" t="s">
        <v>4485</v>
      </c>
      <c r="AV203" s="78" t="b">
        <v>0</v>
      </c>
      <c r="AW203" s="78" t="s">
        <v>4591</v>
      </c>
      <c r="AX203" s="83" t="s">
        <v>4596</v>
      </c>
      <c r="AY203" s="78" t="s">
        <v>66</v>
      </c>
      <c r="AZ203" s="48"/>
      <c r="BA203" s="48"/>
      <c r="BB203" s="48"/>
      <c r="BC203" s="48"/>
      <c r="BD203" s="48" t="s">
        <v>1048</v>
      </c>
      <c r="BE203" s="48" t="s">
        <v>1048</v>
      </c>
      <c r="BF203" s="106" t="s">
        <v>5006</v>
      </c>
      <c r="BG203" s="106" t="s">
        <v>5006</v>
      </c>
      <c r="BH203" s="106" t="s">
        <v>5328</v>
      </c>
      <c r="BI203" s="106" t="s">
        <v>5328</v>
      </c>
      <c r="BJ203" s="86" t="str">
        <f>REPLACE(INDEX(GroupVertices[Group],MATCH(Vertices[[#This Row],[Vertex]],GroupVertices[Vertex],0)),1,1,"")</f>
        <v>43</v>
      </c>
      <c r="BK203" s="2"/>
      <c r="BL203" s="3"/>
      <c r="BM203" s="3"/>
      <c r="BN203" s="3"/>
      <c r="BO203" s="3"/>
    </row>
    <row r="204" spans="1:67" ht="15">
      <c r="A204" s="64" t="s">
        <v>220</v>
      </c>
      <c r="B204" s="65"/>
      <c r="C204" s="65"/>
      <c r="D204" s="66">
        <v>1.5</v>
      </c>
      <c r="E204" s="68">
        <v>10</v>
      </c>
      <c r="F204" s="102" t="s">
        <v>1174</v>
      </c>
      <c r="G204" s="65"/>
      <c r="H204" s="69"/>
      <c r="I204" s="70"/>
      <c r="J204" s="70"/>
      <c r="K204" s="69" t="s">
        <v>3183</v>
      </c>
      <c r="L204" s="73"/>
      <c r="M204" s="74">
        <v>7436.2841796875</v>
      </c>
      <c r="N204" s="74">
        <v>3500.97607421875</v>
      </c>
      <c r="O204" s="75"/>
      <c r="P204" s="76"/>
      <c r="Q204" s="76"/>
      <c r="R204" s="88"/>
      <c r="S204" s="48">
        <v>1</v>
      </c>
      <c r="T204" s="48">
        <v>1</v>
      </c>
      <c r="U204" s="49">
        <v>0</v>
      </c>
      <c r="V204" s="49">
        <v>0</v>
      </c>
      <c r="W204" s="49">
        <v>0</v>
      </c>
      <c r="X204" s="49">
        <v>0.999998</v>
      </c>
      <c r="Y204" s="49">
        <v>0</v>
      </c>
      <c r="Z204" s="49" t="s">
        <v>5600</v>
      </c>
      <c r="AA204" s="71">
        <v>204</v>
      </c>
      <c r="AB204" s="71"/>
      <c r="AC204" s="72"/>
      <c r="AD204" s="78" t="s">
        <v>3183</v>
      </c>
      <c r="AE204" s="78">
        <v>304</v>
      </c>
      <c r="AF204" s="78">
        <v>75</v>
      </c>
      <c r="AG204" s="78">
        <v>2681</v>
      </c>
      <c r="AH204" s="78">
        <v>2286</v>
      </c>
      <c r="AI204" s="78"/>
      <c r="AJ204" s="78" t="s">
        <v>3523</v>
      </c>
      <c r="AK204" s="78" t="s">
        <v>3836</v>
      </c>
      <c r="AL204" s="78"/>
      <c r="AM204" s="78"/>
      <c r="AN204" s="80">
        <v>42025.23204861111</v>
      </c>
      <c r="AO204" s="83" t="s">
        <v>4172</v>
      </c>
      <c r="AP204" s="78" t="b">
        <v>1</v>
      </c>
      <c r="AQ204" s="78" t="b">
        <v>0</v>
      </c>
      <c r="AR204" s="78" t="b">
        <v>0</v>
      </c>
      <c r="AS204" s="78"/>
      <c r="AT204" s="78">
        <v>8</v>
      </c>
      <c r="AU204" s="83" t="s">
        <v>4485</v>
      </c>
      <c r="AV204" s="78" t="b">
        <v>0</v>
      </c>
      <c r="AW204" s="78" t="s">
        <v>4591</v>
      </c>
      <c r="AX204" s="83" t="s">
        <v>4597</v>
      </c>
      <c r="AY204" s="78" t="s">
        <v>66</v>
      </c>
      <c r="AZ204" s="48"/>
      <c r="BA204" s="48"/>
      <c r="BB204" s="48"/>
      <c r="BC204" s="48"/>
      <c r="BD204" s="48" t="s">
        <v>1048</v>
      </c>
      <c r="BE204" s="48" t="s">
        <v>1048</v>
      </c>
      <c r="BF204" s="106" t="s">
        <v>5007</v>
      </c>
      <c r="BG204" s="106" t="s">
        <v>5007</v>
      </c>
      <c r="BH204" s="106" t="s">
        <v>5329</v>
      </c>
      <c r="BI204" s="106" t="s">
        <v>5329</v>
      </c>
      <c r="BJ204" s="86" t="str">
        <f>REPLACE(INDEX(GroupVertices[Group],MATCH(Vertices[[#This Row],[Vertex]],GroupVertices[Vertex],0)),1,1,"")</f>
        <v>44</v>
      </c>
      <c r="BK204" s="2"/>
      <c r="BL204" s="3"/>
      <c r="BM204" s="3"/>
      <c r="BN204" s="3"/>
      <c r="BO204" s="3"/>
    </row>
    <row r="205" spans="1:67" ht="15">
      <c r="A205" s="64" t="s">
        <v>221</v>
      </c>
      <c r="B205" s="65"/>
      <c r="C205" s="65"/>
      <c r="D205" s="66">
        <v>1.5</v>
      </c>
      <c r="E205" s="68">
        <v>10</v>
      </c>
      <c r="F205" s="102" t="s">
        <v>1175</v>
      </c>
      <c r="G205" s="65"/>
      <c r="H205" s="69"/>
      <c r="I205" s="70"/>
      <c r="J205" s="70"/>
      <c r="K205" s="69" t="s">
        <v>3184</v>
      </c>
      <c r="L205" s="73"/>
      <c r="M205" s="74">
        <v>9734.54296875</v>
      </c>
      <c r="N205" s="74">
        <v>5702.34765625</v>
      </c>
      <c r="O205" s="75"/>
      <c r="P205" s="76"/>
      <c r="Q205" s="76"/>
      <c r="R205" s="88"/>
      <c r="S205" s="48">
        <v>1</v>
      </c>
      <c r="T205" s="48">
        <v>1</v>
      </c>
      <c r="U205" s="49">
        <v>0</v>
      </c>
      <c r="V205" s="49">
        <v>0</v>
      </c>
      <c r="W205" s="49">
        <v>0</v>
      </c>
      <c r="X205" s="49">
        <v>0.999998</v>
      </c>
      <c r="Y205" s="49">
        <v>0</v>
      </c>
      <c r="Z205" s="49" t="s">
        <v>5600</v>
      </c>
      <c r="AA205" s="71">
        <v>205</v>
      </c>
      <c r="AB205" s="71"/>
      <c r="AC205" s="72"/>
      <c r="AD205" s="78" t="s">
        <v>3184</v>
      </c>
      <c r="AE205" s="78">
        <v>234</v>
      </c>
      <c r="AF205" s="78">
        <v>126</v>
      </c>
      <c r="AG205" s="78">
        <v>2024</v>
      </c>
      <c r="AH205" s="78">
        <v>5179</v>
      </c>
      <c r="AI205" s="78"/>
      <c r="AJ205" s="78" t="s">
        <v>3524</v>
      </c>
      <c r="AK205" s="78"/>
      <c r="AL205" s="78"/>
      <c r="AM205" s="78"/>
      <c r="AN205" s="80">
        <v>41069.05783564815</v>
      </c>
      <c r="AO205" s="83" t="s">
        <v>4173</v>
      </c>
      <c r="AP205" s="78" t="b">
        <v>0</v>
      </c>
      <c r="AQ205" s="78" t="b">
        <v>0</v>
      </c>
      <c r="AR205" s="78" t="b">
        <v>0</v>
      </c>
      <c r="AS205" s="78"/>
      <c r="AT205" s="78">
        <v>2</v>
      </c>
      <c r="AU205" s="83" t="s">
        <v>4487</v>
      </c>
      <c r="AV205" s="78" t="b">
        <v>0</v>
      </c>
      <c r="AW205" s="78" t="s">
        <v>4591</v>
      </c>
      <c r="AX205" s="83" t="s">
        <v>4598</v>
      </c>
      <c r="AY205" s="78" t="s">
        <v>66</v>
      </c>
      <c r="AZ205" s="48"/>
      <c r="BA205" s="48"/>
      <c r="BB205" s="48"/>
      <c r="BC205" s="48"/>
      <c r="BD205" s="48" t="s">
        <v>1048</v>
      </c>
      <c r="BE205" s="48" t="s">
        <v>1048</v>
      </c>
      <c r="BF205" s="106" t="s">
        <v>5008</v>
      </c>
      <c r="BG205" s="106" t="s">
        <v>5008</v>
      </c>
      <c r="BH205" s="106" t="s">
        <v>5330</v>
      </c>
      <c r="BI205" s="106" t="s">
        <v>5330</v>
      </c>
      <c r="BJ205" s="86" t="str">
        <f>REPLACE(INDEX(GroupVertices[Group],MATCH(Vertices[[#This Row],[Vertex]],GroupVertices[Vertex],0)),1,1,"")</f>
        <v>45</v>
      </c>
      <c r="BK205" s="2"/>
      <c r="BL205" s="3"/>
      <c r="BM205" s="3"/>
      <c r="BN205" s="3"/>
      <c r="BO205" s="3"/>
    </row>
    <row r="206" spans="1:67" ht="15">
      <c r="A206" s="64" t="s">
        <v>223</v>
      </c>
      <c r="B206" s="65"/>
      <c r="C206" s="65"/>
      <c r="D206" s="66">
        <v>1.5</v>
      </c>
      <c r="E206" s="68">
        <v>10</v>
      </c>
      <c r="F206" s="102" t="s">
        <v>1177</v>
      </c>
      <c r="G206" s="65"/>
      <c r="H206" s="69"/>
      <c r="I206" s="70"/>
      <c r="J206" s="70"/>
      <c r="K206" s="69" t="s">
        <v>3187</v>
      </c>
      <c r="L206" s="73"/>
      <c r="M206" s="74">
        <v>8588.5615234375</v>
      </c>
      <c r="N206" s="74">
        <v>5702.34765625</v>
      </c>
      <c r="O206" s="75"/>
      <c r="P206" s="76"/>
      <c r="Q206" s="76"/>
      <c r="R206" s="88"/>
      <c r="S206" s="48">
        <v>1</v>
      </c>
      <c r="T206" s="48">
        <v>1</v>
      </c>
      <c r="U206" s="49">
        <v>0</v>
      </c>
      <c r="V206" s="49">
        <v>0</v>
      </c>
      <c r="W206" s="49">
        <v>0</v>
      </c>
      <c r="X206" s="49">
        <v>0.999998</v>
      </c>
      <c r="Y206" s="49">
        <v>0</v>
      </c>
      <c r="Z206" s="49" t="s">
        <v>5600</v>
      </c>
      <c r="AA206" s="71">
        <v>206</v>
      </c>
      <c r="AB206" s="71"/>
      <c r="AC206" s="72"/>
      <c r="AD206" s="78" t="s">
        <v>3187</v>
      </c>
      <c r="AE206" s="78">
        <v>366</v>
      </c>
      <c r="AF206" s="78">
        <v>351</v>
      </c>
      <c r="AG206" s="78">
        <v>249</v>
      </c>
      <c r="AH206" s="78">
        <v>16625</v>
      </c>
      <c r="AI206" s="78"/>
      <c r="AJ206" s="78" t="s">
        <v>3527</v>
      </c>
      <c r="AK206" s="78"/>
      <c r="AL206" s="78"/>
      <c r="AM206" s="78"/>
      <c r="AN206" s="80">
        <v>41933.04106481482</v>
      </c>
      <c r="AO206" s="83" t="s">
        <v>4176</v>
      </c>
      <c r="AP206" s="78" t="b">
        <v>1</v>
      </c>
      <c r="AQ206" s="78" t="b">
        <v>0</v>
      </c>
      <c r="AR206" s="78" t="b">
        <v>0</v>
      </c>
      <c r="AS206" s="78"/>
      <c r="AT206" s="78">
        <v>0</v>
      </c>
      <c r="AU206" s="83" t="s">
        <v>4485</v>
      </c>
      <c r="AV206" s="78" t="b">
        <v>0</v>
      </c>
      <c r="AW206" s="78" t="s">
        <v>4591</v>
      </c>
      <c r="AX206" s="83" t="s">
        <v>4601</v>
      </c>
      <c r="AY206" s="78" t="s">
        <v>66</v>
      </c>
      <c r="AZ206" s="48"/>
      <c r="BA206" s="48"/>
      <c r="BB206" s="48"/>
      <c r="BC206" s="48"/>
      <c r="BD206" s="48" t="s">
        <v>1048</v>
      </c>
      <c r="BE206" s="48" t="s">
        <v>1048</v>
      </c>
      <c r="BF206" s="106" t="s">
        <v>5010</v>
      </c>
      <c r="BG206" s="106" t="s">
        <v>5010</v>
      </c>
      <c r="BH206" s="106" t="s">
        <v>5332</v>
      </c>
      <c r="BI206" s="106" t="s">
        <v>5332</v>
      </c>
      <c r="BJ206" s="86" t="str">
        <f>REPLACE(INDEX(GroupVertices[Group],MATCH(Vertices[[#This Row],[Vertex]],GroupVertices[Vertex],0)),1,1,"")</f>
        <v>46</v>
      </c>
      <c r="BK206" s="2"/>
      <c r="BL206" s="3"/>
      <c r="BM206" s="3"/>
      <c r="BN206" s="3"/>
      <c r="BO206" s="3"/>
    </row>
    <row r="207" spans="1:67" ht="15">
      <c r="A207" s="64" t="s">
        <v>225</v>
      </c>
      <c r="B207" s="65"/>
      <c r="C207" s="65"/>
      <c r="D207" s="66">
        <v>1.5</v>
      </c>
      <c r="E207" s="68">
        <v>10</v>
      </c>
      <c r="F207" s="102" t="s">
        <v>1179</v>
      </c>
      <c r="G207" s="65"/>
      <c r="H207" s="69"/>
      <c r="I207" s="70"/>
      <c r="J207" s="70"/>
      <c r="K207" s="69" t="s">
        <v>3190</v>
      </c>
      <c r="L207" s="73"/>
      <c r="M207" s="74">
        <v>8204.46875</v>
      </c>
      <c r="N207" s="74">
        <v>5702.34765625</v>
      </c>
      <c r="O207" s="75"/>
      <c r="P207" s="76"/>
      <c r="Q207" s="76"/>
      <c r="R207" s="88"/>
      <c r="S207" s="48">
        <v>1</v>
      </c>
      <c r="T207" s="48">
        <v>1</v>
      </c>
      <c r="U207" s="49">
        <v>0</v>
      </c>
      <c r="V207" s="49">
        <v>0</v>
      </c>
      <c r="W207" s="49">
        <v>0</v>
      </c>
      <c r="X207" s="49">
        <v>0.999998</v>
      </c>
      <c r="Y207" s="49">
        <v>0</v>
      </c>
      <c r="Z207" s="49" t="s">
        <v>5600</v>
      </c>
      <c r="AA207" s="71">
        <v>207</v>
      </c>
      <c r="AB207" s="71"/>
      <c r="AC207" s="72"/>
      <c r="AD207" s="78" t="s">
        <v>3190</v>
      </c>
      <c r="AE207" s="78">
        <v>221</v>
      </c>
      <c r="AF207" s="78">
        <v>121</v>
      </c>
      <c r="AG207" s="78">
        <v>12007</v>
      </c>
      <c r="AH207" s="78">
        <v>35724</v>
      </c>
      <c r="AI207" s="78"/>
      <c r="AJ207" s="78" t="s">
        <v>3530</v>
      </c>
      <c r="AK207" s="78" t="s">
        <v>3840</v>
      </c>
      <c r="AL207" s="78"/>
      <c r="AM207" s="78"/>
      <c r="AN207" s="80">
        <v>41507.22752314815</v>
      </c>
      <c r="AO207" s="83" t="s">
        <v>4179</v>
      </c>
      <c r="AP207" s="78" t="b">
        <v>1</v>
      </c>
      <c r="AQ207" s="78" t="b">
        <v>0</v>
      </c>
      <c r="AR207" s="78" t="b">
        <v>1</v>
      </c>
      <c r="AS207" s="78"/>
      <c r="AT207" s="78">
        <v>6</v>
      </c>
      <c r="AU207" s="83" t="s">
        <v>4485</v>
      </c>
      <c r="AV207" s="78" t="b">
        <v>0</v>
      </c>
      <c r="AW207" s="78" t="s">
        <v>4591</v>
      </c>
      <c r="AX207" s="83" t="s">
        <v>4604</v>
      </c>
      <c r="AY207" s="78" t="s">
        <v>66</v>
      </c>
      <c r="AZ207" s="48"/>
      <c r="BA207" s="48"/>
      <c r="BB207" s="48"/>
      <c r="BC207" s="48"/>
      <c r="BD207" s="48" t="s">
        <v>1048</v>
      </c>
      <c r="BE207" s="48" t="s">
        <v>1048</v>
      </c>
      <c r="BF207" s="106" t="s">
        <v>5013</v>
      </c>
      <c r="BG207" s="106" t="s">
        <v>5013</v>
      </c>
      <c r="BH207" s="106" t="s">
        <v>5335</v>
      </c>
      <c r="BI207" s="106" t="s">
        <v>5335</v>
      </c>
      <c r="BJ207" s="86" t="str">
        <f>REPLACE(INDEX(GroupVertices[Group],MATCH(Vertices[[#This Row],[Vertex]],GroupVertices[Vertex],0)),1,1,"")</f>
        <v>47</v>
      </c>
      <c r="BK207" s="2"/>
      <c r="BL207" s="3"/>
      <c r="BM207" s="3"/>
      <c r="BN207" s="3"/>
      <c r="BO207" s="3"/>
    </row>
    <row r="208" spans="1:67" ht="15">
      <c r="A208" s="64" t="s">
        <v>230</v>
      </c>
      <c r="B208" s="65"/>
      <c r="C208" s="65"/>
      <c r="D208" s="66">
        <v>1.5</v>
      </c>
      <c r="E208" s="68">
        <v>10</v>
      </c>
      <c r="F208" s="102" t="s">
        <v>4505</v>
      </c>
      <c r="G208" s="65"/>
      <c r="H208" s="69"/>
      <c r="I208" s="70"/>
      <c r="J208" s="70"/>
      <c r="K208" s="69" t="s">
        <v>3196</v>
      </c>
      <c r="L208" s="73"/>
      <c r="M208" s="74">
        <v>9350.4501953125</v>
      </c>
      <c r="N208" s="74">
        <v>5702.34765625</v>
      </c>
      <c r="O208" s="75"/>
      <c r="P208" s="76"/>
      <c r="Q208" s="76"/>
      <c r="R208" s="88"/>
      <c r="S208" s="48">
        <v>1</v>
      </c>
      <c r="T208" s="48">
        <v>1</v>
      </c>
      <c r="U208" s="49">
        <v>0</v>
      </c>
      <c r="V208" s="49">
        <v>0</v>
      </c>
      <c r="W208" s="49">
        <v>0</v>
      </c>
      <c r="X208" s="49">
        <v>0.999998</v>
      </c>
      <c r="Y208" s="49">
        <v>0</v>
      </c>
      <c r="Z208" s="49" t="s">
        <v>5600</v>
      </c>
      <c r="AA208" s="71">
        <v>208</v>
      </c>
      <c r="AB208" s="71"/>
      <c r="AC208" s="72"/>
      <c r="AD208" s="78" t="s">
        <v>3196</v>
      </c>
      <c r="AE208" s="78">
        <v>462</v>
      </c>
      <c r="AF208" s="78">
        <v>394</v>
      </c>
      <c r="AG208" s="78">
        <v>28860</v>
      </c>
      <c r="AH208" s="78">
        <v>3459</v>
      </c>
      <c r="AI208" s="78"/>
      <c r="AJ208" s="78" t="s">
        <v>3536</v>
      </c>
      <c r="AK208" s="78"/>
      <c r="AL208" s="78"/>
      <c r="AM208" s="78"/>
      <c r="AN208" s="80">
        <v>39900.47725694445</v>
      </c>
      <c r="AO208" s="83" t="s">
        <v>4185</v>
      </c>
      <c r="AP208" s="78" t="b">
        <v>0</v>
      </c>
      <c r="AQ208" s="78" t="b">
        <v>0</v>
      </c>
      <c r="AR208" s="78" t="b">
        <v>1</v>
      </c>
      <c r="AS208" s="78"/>
      <c r="AT208" s="78">
        <v>4</v>
      </c>
      <c r="AU208" s="83" t="s">
        <v>4492</v>
      </c>
      <c r="AV208" s="78" t="b">
        <v>0</v>
      </c>
      <c r="AW208" s="78" t="s">
        <v>4591</v>
      </c>
      <c r="AX208" s="83" t="s">
        <v>4610</v>
      </c>
      <c r="AY208" s="78" t="s">
        <v>66</v>
      </c>
      <c r="AZ208" s="48"/>
      <c r="BA208" s="48"/>
      <c r="BB208" s="48"/>
      <c r="BC208" s="48"/>
      <c r="BD208" s="48" t="s">
        <v>1051</v>
      </c>
      <c r="BE208" s="48" t="s">
        <v>1051</v>
      </c>
      <c r="BF208" s="106" t="s">
        <v>5017</v>
      </c>
      <c r="BG208" s="106" t="s">
        <v>5017</v>
      </c>
      <c r="BH208" s="106" t="s">
        <v>5339</v>
      </c>
      <c r="BI208" s="106" t="s">
        <v>5339</v>
      </c>
      <c r="BJ208" s="86" t="str">
        <f>REPLACE(INDEX(GroupVertices[Group],MATCH(Vertices[[#This Row],[Vertex]],GroupVertices[Vertex],0)),1,1,"")</f>
        <v>48</v>
      </c>
      <c r="BK208" s="2"/>
      <c r="BL208" s="3"/>
      <c r="BM208" s="3"/>
      <c r="BN208" s="3"/>
      <c r="BO208" s="3"/>
    </row>
    <row r="209" spans="1:67" ht="15">
      <c r="A209" s="64" t="s">
        <v>231</v>
      </c>
      <c r="B209" s="65"/>
      <c r="C209" s="65"/>
      <c r="D209" s="66">
        <v>1.5</v>
      </c>
      <c r="E209" s="68">
        <v>10</v>
      </c>
      <c r="F209" s="102" t="s">
        <v>1184</v>
      </c>
      <c r="G209" s="65"/>
      <c r="H209" s="69"/>
      <c r="I209" s="70"/>
      <c r="J209" s="70"/>
      <c r="K209" s="69" t="s">
        <v>3197</v>
      </c>
      <c r="L209" s="73"/>
      <c r="M209" s="74">
        <v>8966.357421875</v>
      </c>
      <c r="N209" s="74">
        <v>5702.34765625</v>
      </c>
      <c r="O209" s="75"/>
      <c r="P209" s="76"/>
      <c r="Q209" s="76"/>
      <c r="R209" s="88"/>
      <c r="S209" s="48">
        <v>1</v>
      </c>
      <c r="T209" s="48">
        <v>1</v>
      </c>
      <c r="U209" s="49">
        <v>0</v>
      </c>
      <c r="V209" s="49">
        <v>0</v>
      </c>
      <c r="W209" s="49">
        <v>0</v>
      </c>
      <c r="X209" s="49">
        <v>0.999998</v>
      </c>
      <c r="Y209" s="49">
        <v>0</v>
      </c>
      <c r="Z209" s="49" t="s">
        <v>5600</v>
      </c>
      <c r="AA209" s="71">
        <v>209</v>
      </c>
      <c r="AB209" s="71"/>
      <c r="AC209" s="72"/>
      <c r="AD209" s="78" t="s">
        <v>3197</v>
      </c>
      <c r="AE209" s="78">
        <v>429</v>
      </c>
      <c r="AF209" s="78">
        <v>719</v>
      </c>
      <c r="AG209" s="78">
        <v>48026</v>
      </c>
      <c r="AH209" s="78">
        <v>1219</v>
      </c>
      <c r="AI209" s="78"/>
      <c r="AJ209" s="78" t="s">
        <v>3537</v>
      </c>
      <c r="AK209" s="78" t="s">
        <v>3845</v>
      </c>
      <c r="AL209" s="78"/>
      <c r="AM209" s="78"/>
      <c r="AN209" s="80">
        <v>39918.922106481485</v>
      </c>
      <c r="AO209" s="83" t="s">
        <v>4186</v>
      </c>
      <c r="AP209" s="78" t="b">
        <v>0</v>
      </c>
      <c r="AQ209" s="78" t="b">
        <v>0</v>
      </c>
      <c r="AR209" s="78" t="b">
        <v>1</v>
      </c>
      <c r="AS209" s="78"/>
      <c r="AT209" s="78">
        <v>20</v>
      </c>
      <c r="AU209" s="83" t="s">
        <v>4486</v>
      </c>
      <c r="AV209" s="78" t="b">
        <v>0</v>
      </c>
      <c r="AW209" s="78" t="s">
        <v>4591</v>
      </c>
      <c r="AX209" s="83" t="s">
        <v>4611</v>
      </c>
      <c r="AY209" s="78" t="s">
        <v>66</v>
      </c>
      <c r="AZ209" s="48"/>
      <c r="BA209" s="48"/>
      <c r="BB209" s="48"/>
      <c r="BC209" s="48"/>
      <c r="BD209" s="48" t="s">
        <v>1048</v>
      </c>
      <c r="BE209" s="48" t="s">
        <v>1048</v>
      </c>
      <c r="BF209" s="106" t="s">
        <v>5018</v>
      </c>
      <c r="BG209" s="106" t="s">
        <v>5018</v>
      </c>
      <c r="BH209" s="106" t="s">
        <v>5340</v>
      </c>
      <c r="BI209" s="106" t="s">
        <v>5340</v>
      </c>
      <c r="BJ209" s="86" t="str">
        <f>REPLACE(INDEX(GroupVertices[Group],MATCH(Vertices[[#This Row],[Vertex]],GroupVertices[Vertex],0)),1,1,"")</f>
        <v>49</v>
      </c>
      <c r="BK209" s="2"/>
      <c r="BL209" s="3"/>
      <c r="BM209" s="3"/>
      <c r="BN209" s="3"/>
      <c r="BO209" s="3"/>
    </row>
    <row r="210" spans="1:67" ht="15">
      <c r="A210" s="64" t="s">
        <v>232</v>
      </c>
      <c r="B210" s="65"/>
      <c r="C210" s="65"/>
      <c r="D210" s="66">
        <v>1.5</v>
      </c>
      <c r="E210" s="68">
        <v>10</v>
      </c>
      <c r="F210" s="102" t="s">
        <v>1185</v>
      </c>
      <c r="G210" s="65"/>
      <c r="H210" s="69"/>
      <c r="I210" s="70"/>
      <c r="J210" s="70"/>
      <c r="K210" s="69" t="s">
        <v>3198</v>
      </c>
      <c r="L210" s="73"/>
      <c r="M210" s="74">
        <v>8966.357421875</v>
      </c>
      <c r="N210" s="74">
        <v>4972.9775390625</v>
      </c>
      <c r="O210" s="75"/>
      <c r="P210" s="76"/>
      <c r="Q210" s="76"/>
      <c r="R210" s="88"/>
      <c r="S210" s="48">
        <v>1</v>
      </c>
      <c r="T210" s="48">
        <v>1</v>
      </c>
      <c r="U210" s="49">
        <v>0</v>
      </c>
      <c r="V210" s="49">
        <v>0</v>
      </c>
      <c r="W210" s="49">
        <v>0</v>
      </c>
      <c r="X210" s="49">
        <v>0.999998</v>
      </c>
      <c r="Y210" s="49">
        <v>0</v>
      </c>
      <c r="Z210" s="49" t="s">
        <v>5600</v>
      </c>
      <c r="AA210" s="71">
        <v>210</v>
      </c>
      <c r="AB210" s="71"/>
      <c r="AC210" s="72"/>
      <c r="AD210" s="78" t="s">
        <v>3198</v>
      </c>
      <c r="AE210" s="78">
        <v>770</v>
      </c>
      <c r="AF210" s="78">
        <v>113</v>
      </c>
      <c r="AG210" s="78">
        <v>1914</v>
      </c>
      <c r="AH210" s="78">
        <v>21413</v>
      </c>
      <c r="AI210" s="78"/>
      <c r="AJ210" s="78"/>
      <c r="AK210" s="78" t="s">
        <v>3846</v>
      </c>
      <c r="AL210" s="78"/>
      <c r="AM210" s="78"/>
      <c r="AN210" s="80">
        <v>39968.084328703706</v>
      </c>
      <c r="AO210" s="78"/>
      <c r="AP210" s="78" t="b">
        <v>0</v>
      </c>
      <c r="AQ210" s="78" t="b">
        <v>0</v>
      </c>
      <c r="AR210" s="78" t="b">
        <v>0</v>
      </c>
      <c r="AS210" s="78"/>
      <c r="AT210" s="78">
        <v>0</v>
      </c>
      <c r="AU210" s="83" t="s">
        <v>4487</v>
      </c>
      <c r="AV210" s="78" t="b">
        <v>0</v>
      </c>
      <c r="AW210" s="78" t="s">
        <v>4591</v>
      </c>
      <c r="AX210" s="83" t="s">
        <v>4612</v>
      </c>
      <c r="AY210" s="78" t="s">
        <v>66</v>
      </c>
      <c r="AZ210" s="48"/>
      <c r="BA210" s="48"/>
      <c r="BB210" s="48"/>
      <c r="BC210" s="48"/>
      <c r="BD210" s="48" t="s">
        <v>1048</v>
      </c>
      <c r="BE210" s="48" t="s">
        <v>1048</v>
      </c>
      <c r="BF210" s="106" t="s">
        <v>5019</v>
      </c>
      <c r="BG210" s="106" t="s">
        <v>5019</v>
      </c>
      <c r="BH210" s="106" t="s">
        <v>5341</v>
      </c>
      <c r="BI210" s="106" t="s">
        <v>5341</v>
      </c>
      <c r="BJ210" s="86" t="str">
        <f>REPLACE(INDEX(GroupVertices[Group],MATCH(Vertices[[#This Row],[Vertex]],GroupVertices[Vertex],0)),1,1,"")</f>
        <v>50</v>
      </c>
      <c r="BK210" s="2"/>
      <c r="BL210" s="3"/>
      <c r="BM210" s="3"/>
      <c r="BN210" s="3"/>
      <c r="BO210" s="3"/>
    </row>
    <row r="211" spans="1:67" ht="15">
      <c r="A211" s="64" t="s">
        <v>233</v>
      </c>
      <c r="B211" s="65"/>
      <c r="C211" s="65"/>
      <c r="D211" s="66">
        <v>1.5</v>
      </c>
      <c r="E211" s="68">
        <v>10</v>
      </c>
      <c r="F211" s="102" t="s">
        <v>1186</v>
      </c>
      <c r="G211" s="65"/>
      <c r="H211" s="69"/>
      <c r="I211" s="70"/>
      <c r="J211" s="70"/>
      <c r="K211" s="69" t="s">
        <v>3199</v>
      </c>
      <c r="L211" s="73"/>
      <c r="M211" s="74">
        <v>8582.2646484375</v>
      </c>
      <c r="N211" s="74">
        <v>4972.9775390625</v>
      </c>
      <c r="O211" s="75"/>
      <c r="P211" s="76"/>
      <c r="Q211" s="76"/>
      <c r="R211" s="88"/>
      <c r="S211" s="48">
        <v>1</v>
      </c>
      <c r="T211" s="48">
        <v>1</v>
      </c>
      <c r="U211" s="49">
        <v>0</v>
      </c>
      <c r="V211" s="49">
        <v>0</v>
      </c>
      <c r="W211" s="49">
        <v>0</v>
      </c>
      <c r="X211" s="49">
        <v>0.999998</v>
      </c>
      <c r="Y211" s="49">
        <v>0</v>
      </c>
      <c r="Z211" s="49" t="s">
        <v>5600</v>
      </c>
      <c r="AA211" s="71">
        <v>211</v>
      </c>
      <c r="AB211" s="71"/>
      <c r="AC211" s="72"/>
      <c r="AD211" s="78" t="s">
        <v>3199</v>
      </c>
      <c r="AE211" s="78">
        <v>217</v>
      </c>
      <c r="AF211" s="78">
        <v>128</v>
      </c>
      <c r="AG211" s="78">
        <v>5758</v>
      </c>
      <c r="AH211" s="78">
        <v>47877</v>
      </c>
      <c r="AI211" s="78"/>
      <c r="AJ211" s="78" t="s">
        <v>3538</v>
      </c>
      <c r="AK211" s="78" t="s">
        <v>3847</v>
      </c>
      <c r="AL211" s="78"/>
      <c r="AM211" s="78"/>
      <c r="AN211" s="80">
        <v>41274.775868055556</v>
      </c>
      <c r="AO211" s="83" t="s">
        <v>4187</v>
      </c>
      <c r="AP211" s="78" t="b">
        <v>0</v>
      </c>
      <c r="AQ211" s="78" t="b">
        <v>0</v>
      </c>
      <c r="AR211" s="78" t="b">
        <v>0</v>
      </c>
      <c r="AS211" s="78"/>
      <c r="AT211" s="78">
        <v>1</v>
      </c>
      <c r="AU211" s="83" t="s">
        <v>4485</v>
      </c>
      <c r="AV211" s="78" t="b">
        <v>0</v>
      </c>
      <c r="AW211" s="78" t="s">
        <v>4591</v>
      </c>
      <c r="AX211" s="83" t="s">
        <v>4613</v>
      </c>
      <c r="AY211" s="78" t="s">
        <v>66</v>
      </c>
      <c r="AZ211" s="48"/>
      <c r="BA211" s="48"/>
      <c r="BB211" s="48"/>
      <c r="BC211" s="48"/>
      <c r="BD211" s="48" t="s">
        <v>1052</v>
      </c>
      <c r="BE211" s="48" t="s">
        <v>1052</v>
      </c>
      <c r="BF211" s="106" t="s">
        <v>5020</v>
      </c>
      <c r="BG211" s="106" t="s">
        <v>5268</v>
      </c>
      <c r="BH211" s="106" t="s">
        <v>5342</v>
      </c>
      <c r="BI211" s="106" t="s">
        <v>5585</v>
      </c>
      <c r="BJ211" s="86" t="str">
        <f>REPLACE(INDEX(GroupVertices[Group],MATCH(Vertices[[#This Row],[Vertex]],GroupVertices[Vertex],0)),1,1,"")</f>
        <v>51</v>
      </c>
      <c r="BK211" s="2"/>
      <c r="BL211" s="3"/>
      <c r="BM211" s="3"/>
      <c r="BN211" s="3"/>
      <c r="BO211" s="3"/>
    </row>
    <row r="212" spans="1:67" ht="15">
      <c r="A212" s="64" t="s">
        <v>234</v>
      </c>
      <c r="B212" s="65"/>
      <c r="C212" s="65"/>
      <c r="D212" s="66">
        <v>1.5</v>
      </c>
      <c r="E212" s="68">
        <v>10</v>
      </c>
      <c r="F212" s="102" t="s">
        <v>1187</v>
      </c>
      <c r="G212" s="65"/>
      <c r="H212" s="69"/>
      <c r="I212" s="70"/>
      <c r="J212" s="70"/>
      <c r="K212" s="69" t="s">
        <v>3200</v>
      </c>
      <c r="L212" s="73"/>
      <c r="M212" s="74">
        <v>9734.54296875</v>
      </c>
      <c r="N212" s="74">
        <v>4972.9775390625</v>
      </c>
      <c r="O212" s="75"/>
      <c r="P212" s="76"/>
      <c r="Q212" s="76"/>
      <c r="R212" s="88"/>
      <c r="S212" s="48">
        <v>1</v>
      </c>
      <c r="T212" s="48">
        <v>1</v>
      </c>
      <c r="U212" s="49">
        <v>0</v>
      </c>
      <c r="V212" s="49">
        <v>0</v>
      </c>
      <c r="W212" s="49">
        <v>0</v>
      </c>
      <c r="X212" s="49">
        <v>0.999998</v>
      </c>
      <c r="Y212" s="49">
        <v>0</v>
      </c>
      <c r="Z212" s="49" t="s">
        <v>5600</v>
      </c>
      <c r="AA212" s="71">
        <v>212</v>
      </c>
      <c r="AB212" s="71"/>
      <c r="AC212" s="72"/>
      <c r="AD212" s="78" t="s">
        <v>3200</v>
      </c>
      <c r="AE212" s="78">
        <v>484</v>
      </c>
      <c r="AF212" s="78">
        <v>705</v>
      </c>
      <c r="AG212" s="78">
        <v>83194</v>
      </c>
      <c r="AH212" s="78">
        <v>5024</v>
      </c>
      <c r="AI212" s="78"/>
      <c r="AJ212" s="78" t="s">
        <v>3539</v>
      </c>
      <c r="AK212" s="78" t="s">
        <v>3848</v>
      </c>
      <c r="AL212" s="78"/>
      <c r="AM212" s="78"/>
      <c r="AN212" s="80">
        <v>41865.60377314815</v>
      </c>
      <c r="AO212" s="83" t="s">
        <v>4188</v>
      </c>
      <c r="AP212" s="78" t="b">
        <v>0</v>
      </c>
      <c r="AQ212" s="78" t="b">
        <v>0</v>
      </c>
      <c r="AR212" s="78" t="b">
        <v>0</v>
      </c>
      <c r="AS212" s="78"/>
      <c r="AT212" s="78">
        <v>49</v>
      </c>
      <c r="AU212" s="83" t="s">
        <v>4493</v>
      </c>
      <c r="AV212" s="78" t="b">
        <v>0</v>
      </c>
      <c r="AW212" s="78" t="s">
        <v>4591</v>
      </c>
      <c r="AX212" s="83" t="s">
        <v>4614</v>
      </c>
      <c r="AY212" s="78" t="s">
        <v>66</v>
      </c>
      <c r="AZ212" s="48"/>
      <c r="BA212" s="48"/>
      <c r="BB212" s="48"/>
      <c r="BC212" s="48"/>
      <c r="BD212" s="48" t="s">
        <v>1048</v>
      </c>
      <c r="BE212" s="48" t="s">
        <v>1048</v>
      </c>
      <c r="BF212" s="106" t="s">
        <v>5021</v>
      </c>
      <c r="BG212" s="106" t="s">
        <v>5021</v>
      </c>
      <c r="BH212" s="106" t="s">
        <v>5343</v>
      </c>
      <c r="BI212" s="106" t="s">
        <v>5343</v>
      </c>
      <c r="BJ212" s="86" t="str">
        <f>REPLACE(INDEX(GroupVertices[Group],MATCH(Vertices[[#This Row],[Vertex]],GroupVertices[Vertex],0)),1,1,"")</f>
        <v>52</v>
      </c>
      <c r="BK212" s="2"/>
      <c r="BL212" s="3"/>
      <c r="BM212" s="3"/>
      <c r="BN212" s="3"/>
      <c r="BO212" s="3"/>
    </row>
    <row r="213" spans="1:67" ht="15">
      <c r="A213" s="64" t="s">
        <v>244</v>
      </c>
      <c r="B213" s="65"/>
      <c r="C213" s="65"/>
      <c r="D213" s="66">
        <v>1.5</v>
      </c>
      <c r="E213" s="68">
        <v>10</v>
      </c>
      <c r="F213" s="102" t="s">
        <v>1193</v>
      </c>
      <c r="G213" s="65"/>
      <c r="H213" s="69"/>
      <c r="I213" s="70"/>
      <c r="J213" s="70"/>
      <c r="K213" s="69" t="s">
        <v>3215</v>
      </c>
      <c r="L213" s="73"/>
      <c r="M213" s="74">
        <v>9350.4501953125</v>
      </c>
      <c r="N213" s="74">
        <v>4972.9775390625</v>
      </c>
      <c r="O213" s="75"/>
      <c r="P213" s="76"/>
      <c r="Q213" s="76"/>
      <c r="R213" s="88"/>
      <c r="S213" s="48">
        <v>1</v>
      </c>
      <c r="T213" s="48">
        <v>1</v>
      </c>
      <c r="U213" s="49">
        <v>0</v>
      </c>
      <c r="V213" s="49">
        <v>0</v>
      </c>
      <c r="W213" s="49">
        <v>0</v>
      </c>
      <c r="X213" s="49">
        <v>0.999998</v>
      </c>
      <c r="Y213" s="49">
        <v>0</v>
      </c>
      <c r="Z213" s="49" t="s">
        <v>5600</v>
      </c>
      <c r="AA213" s="71">
        <v>213</v>
      </c>
      <c r="AB213" s="71"/>
      <c r="AC213" s="72"/>
      <c r="AD213" s="78" t="s">
        <v>3215</v>
      </c>
      <c r="AE213" s="78">
        <v>64</v>
      </c>
      <c r="AF213" s="78">
        <v>26</v>
      </c>
      <c r="AG213" s="78">
        <v>1491</v>
      </c>
      <c r="AH213" s="78">
        <v>2607</v>
      </c>
      <c r="AI213" s="78"/>
      <c r="AJ213" s="78" t="s">
        <v>3554</v>
      </c>
      <c r="AK213" s="78" t="s">
        <v>3069</v>
      </c>
      <c r="AL213" s="78"/>
      <c r="AM213" s="78"/>
      <c r="AN213" s="80">
        <v>43577.681238425925</v>
      </c>
      <c r="AO213" s="83" t="s">
        <v>4203</v>
      </c>
      <c r="AP213" s="78" t="b">
        <v>1</v>
      </c>
      <c r="AQ213" s="78" t="b">
        <v>0</v>
      </c>
      <c r="AR213" s="78" t="b">
        <v>0</v>
      </c>
      <c r="AS213" s="78"/>
      <c r="AT213" s="78">
        <v>1</v>
      </c>
      <c r="AU213" s="78"/>
      <c r="AV213" s="78" t="b">
        <v>0</v>
      </c>
      <c r="AW213" s="78" t="s">
        <v>4591</v>
      </c>
      <c r="AX213" s="83" t="s">
        <v>4629</v>
      </c>
      <c r="AY213" s="78" t="s">
        <v>66</v>
      </c>
      <c r="AZ213" s="48"/>
      <c r="BA213" s="48"/>
      <c r="BB213" s="48"/>
      <c r="BC213" s="48"/>
      <c r="BD213" s="48" t="s">
        <v>1048</v>
      </c>
      <c r="BE213" s="48" t="s">
        <v>1048</v>
      </c>
      <c r="BF213" s="106" t="s">
        <v>5027</v>
      </c>
      <c r="BG213" s="106" t="s">
        <v>5027</v>
      </c>
      <c r="BH213" s="106" t="s">
        <v>5349</v>
      </c>
      <c r="BI213" s="106" t="s">
        <v>5349</v>
      </c>
      <c r="BJ213" s="86" t="str">
        <f>REPLACE(INDEX(GroupVertices[Group],MATCH(Vertices[[#This Row],[Vertex]],GroupVertices[Vertex],0)),1,1,"")</f>
        <v>53</v>
      </c>
      <c r="BK213" s="2"/>
      <c r="BL213" s="3"/>
      <c r="BM213" s="3"/>
      <c r="BN213" s="3"/>
      <c r="BO213" s="3"/>
    </row>
    <row r="214" spans="1:67" ht="15">
      <c r="A214" s="64" t="s">
        <v>245</v>
      </c>
      <c r="B214" s="65"/>
      <c r="C214" s="65"/>
      <c r="D214" s="66">
        <v>1.5</v>
      </c>
      <c r="E214" s="68">
        <v>10</v>
      </c>
      <c r="F214" s="102" t="s">
        <v>1194</v>
      </c>
      <c r="G214" s="65"/>
      <c r="H214" s="69"/>
      <c r="I214" s="70"/>
      <c r="J214" s="70"/>
      <c r="K214" s="69" t="s">
        <v>3216</v>
      </c>
      <c r="L214" s="73"/>
      <c r="M214" s="74">
        <v>8198.1728515625</v>
      </c>
      <c r="N214" s="74">
        <v>4972.9775390625</v>
      </c>
      <c r="O214" s="75"/>
      <c r="P214" s="76"/>
      <c r="Q214" s="76"/>
      <c r="R214" s="88"/>
      <c r="S214" s="48">
        <v>1</v>
      </c>
      <c r="T214" s="48">
        <v>1</v>
      </c>
      <c r="U214" s="49">
        <v>0</v>
      </c>
      <c r="V214" s="49">
        <v>0</v>
      </c>
      <c r="W214" s="49">
        <v>0</v>
      </c>
      <c r="X214" s="49">
        <v>0.999998</v>
      </c>
      <c r="Y214" s="49">
        <v>0</v>
      </c>
      <c r="Z214" s="49" t="s">
        <v>5600</v>
      </c>
      <c r="AA214" s="71">
        <v>214</v>
      </c>
      <c r="AB214" s="71"/>
      <c r="AC214" s="72"/>
      <c r="AD214" s="78" t="s">
        <v>3216</v>
      </c>
      <c r="AE214" s="78">
        <v>202</v>
      </c>
      <c r="AF214" s="78">
        <v>60</v>
      </c>
      <c r="AG214" s="78">
        <v>212</v>
      </c>
      <c r="AH214" s="78">
        <v>325</v>
      </c>
      <c r="AI214" s="78"/>
      <c r="AJ214" s="78"/>
      <c r="AK214" s="78"/>
      <c r="AL214" s="78"/>
      <c r="AM214" s="78"/>
      <c r="AN214" s="80">
        <v>39897.007997685185</v>
      </c>
      <c r="AO214" s="78"/>
      <c r="AP214" s="78" t="b">
        <v>1</v>
      </c>
      <c r="AQ214" s="78" t="b">
        <v>0</v>
      </c>
      <c r="AR214" s="78" t="b">
        <v>1</v>
      </c>
      <c r="AS214" s="78"/>
      <c r="AT214" s="78">
        <v>1</v>
      </c>
      <c r="AU214" s="83" t="s">
        <v>4485</v>
      </c>
      <c r="AV214" s="78" t="b">
        <v>0</v>
      </c>
      <c r="AW214" s="78" t="s">
        <v>4591</v>
      </c>
      <c r="AX214" s="83" t="s">
        <v>4630</v>
      </c>
      <c r="AY214" s="78" t="s">
        <v>66</v>
      </c>
      <c r="AZ214" s="48"/>
      <c r="BA214" s="48"/>
      <c r="BB214" s="48"/>
      <c r="BC214" s="48"/>
      <c r="BD214" s="48" t="s">
        <v>1048</v>
      </c>
      <c r="BE214" s="48" t="s">
        <v>1048</v>
      </c>
      <c r="BF214" s="106" t="s">
        <v>5028</v>
      </c>
      <c r="BG214" s="106" t="s">
        <v>5028</v>
      </c>
      <c r="BH214" s="106" t="s">
        <v>5350</v>
      </c>
      <c r="BI214" s="106" t="s">
        <v>5350</v>
      </c>
      <c r="BJ214" s="86" t="str">
        <f>REPLACE(INDEX(GroupVertices[Group],MATCH(Vertices[[#This Row],[Vertex]],GroupVertices[Vertex],0)),1,1,"")</f>
        <v>54</v>
      </c>
      <c r="BK214" s="2"/>
      <c r="BL214" s="3"/>
      <c r="BM214" s="3"/>
      <c r="BN214" s="3"/>
      <c r="BO214" s="3"/>
    </row>
    <row r="215" spans="1:67" ht="15">
      <c r="A215" s="64" t="s">
        <v>248</v>
      </c>
      <c r="B215" s="65"/>
      <c r="C215" s="65"/>
      <c r="D215" s="66">
        <v>1.5</v>
      </c>
      <c r="E215" s="68">
        <v>10</v>
      </c>
      <c r="F215" s="102" t="s">
        <v>1197</v>
      </c>
      <c r="G215" s="65"/>
      <c r="H215" s="69"/>
      <c r="I215" s="70"/>
      <c r="J215" s="70"/>
      <c r="K215" s="69" t="s">
        <v>3221</v>
      </c>
      <c r="L215" s="73"/>
      <c r="M215" s="74">
        <v>7436.2841796875</v>
      </c>
      <c r="N215" s="74">
        <v>1273.082275390625</v>
      </c>
      <c r="O215" s="75"/>
      <c r="P215" s="76"/>
      <c r="Q215" s="76"/>
      <c r="R215" s="88"/>
      <c r="S215" s="48">
        <v>1</v>
      </c>
      <c r="T215" s="48">
        <v>1</v>
      </c>
      <c r="U215" s="49">
        <v>0</v>
      </c>
      <c r="V215" s="49">
        <v>0</v>
      </c>
      <c r="W215" s="49">
        <v>0</v>
      </c>
      <c r="X215" s="49">
        <v>0.999998</v>
      </c>
      <c r="Y215" s="49">
        <v>0</v>
      </c>
      <c r="Z215" s="49" t="s">
        <v>5600</v>
      </c>
      <c r="AA215" s="71">
        <v>215</v>
      </c>
      <c r="AB215" s="71"/>
      <c r="AC215" s="72"/>
      <c r="AD215" s="78" t="s">
        <v>3221</v>
      </c>
      <c r="AE215" s="78">
        <v>632</v>
      </c>
      <c r="AF215" s="78">
        <v>1699</v>
      </c>
      <c r="AG215" s="78">
        <v>126096</v>
      </c>
      <c r="AH215" s="78">
        <v>155421</v>
      </c>
      <c r="AI215" s="78"/>
      <c r="AJ215" s="78" t="s">
        <v>3559</v>
      </c>
      <c r="AK215" s="78" t="s">
        <v>3864</v>
      </c>
      <c r="AL215" s="83" t="s">
        <v>4059</v>
      </c>
      <c r="AM215" s="78"/>
      <c r="AN215" s="80">
        <v>40015.986342592594</v>
      </c>
      <c r="AO215" s="83" t="s">
        <v>4208</v>
      </c>
      <c r="AP215" s="78" t="b">
        <v>0</v>
      </c>
      <c r="AQ215" s="78" t="b">
        <v>0</v>
      </c>
      <c r="AR215" s="78" t="b">
        <v>1</v>
      </c>
      <c r="AS215" s="78"/>
      <c r="AT215" s="78">
        <v>53</v>
      </c>
      <c r="AU215" s="83" t="s">
        <v>4485</v>
      </c>
      <c r="AV215" s="78" t="b">
        <v>0</v>
      </c>
      <c r="AW215" s="78" t="s">
        <v>4591</v>
      </c>
      <c r="AX215" s="83" t="s">
        <v>4635</v>
      </c>
      <c r="AY215" s="78" t="s">
        <v>66</v>
      </c>
      <c r="AZ215" s="48"/>
      <c r="BA215" s="48"/>
      <c r="BB215" s="48"/>
      <c r="BC215" s="48"/>
      <c r="BD215" s="48" t="s">
        <v>1048</v>
      </c>
      <c r="BE215" s="48" t="s">
        <v>1048</v>
      </c>
      <c r="BF215" s="106" t="s">
        <v>5033</v>
      </c>
      <c r="BG215" s="106" t="s">
        <v>5271</v>
      </c>
      <c r="BH215" s="106" t="s">
        <v>5355</v>
      </c>
      <c r="BI215" s="106" t="s">
        <v>5355</v>
      </c>
      <c r="BJ215" s="86" t="str">
        <f>REPLACE(INDEX(GroupVertices[Group],MATCH(Vertices[[#This Row],[Vertex]],GroupVertices[Vertex],0)),1,1,"")</f>
        <v>55</v>
      </c>
      <c r="BK215" s="2"/>
      <c r="BL215" s="3"/>
      <c r="BM215" s="3"/>
      <c r="BN215" s="3"/>
      <c r="BO215" s="3"/>
    </row>
    <row r="216" spans="1:67" ht="15">
      <c r="A216" s="64" t="s">
        <v>249</v>
      </c>
      <c r="B216" s="65"/>
      <c r="C216" s="65"/>
      <c r="D216" s="66">
        <v>1.5</v>
      </c>
      <c r="E216" s="68">
        <v>10</v>
      </c>
      <c r="F216" s="102" t="s">
        <v>1198</v>
      </c>
      <c r="G216" s="65"/>
      <c r="H216" s="69"/>
      <c r="I216" s="70"/>
      <c r="J216" s="70"/>
      <c r="K216" s="69" t="s">
        <v>3222</v>
      </c>
      <c r="L216" s="73"/>
      <c r="M216" s="74">
        <v>7436.2841796875</v>
      </c>
      <c r="N216" s="74">
        <v>2015.7135009765625</v>
      </c>
      <c r="O216" s="75"/>
      <c r="P216" s="76"/>
      <c r="Q216" s="76"/>
      <c r="R216" s="88"/>
      <c r="S216" s="48">
        <v>1</v>
      </c>
      <c r="T216" s="48">
        <v>1</v>
      </c>
      <c r="U216" s="49">
        <v>0</v>
      </c>
      <c r="V216" s="49">
        <v>0</v>
      </c>
      <c r="W216" s="49">
        <v>0</v>
      </c>
      <c r="X216" s="49">
        <v>0.999998</v>
      </c>
      <c r="Y216" s="49">
        <v>0</v>
      </c>
      <c r="Z216" s="49" t="s">
        <v>5600</v>
      </c>
      <c r="AA216" s="71">
        <v>216</v>
      </c>
      <c r="AB216" s="71"/>
      <c r="AC216" s="72"/>
      <c r="AD216" s="78" t="s">
        <v>3222</v>
      </c>
      <c r="AE216" s="78">
        <v>144</v>
      </c>
      <c r="AF216" s="78">
        <v>171</v>
      </c>
      <c r="AG216" s="78">
        <v>1202</v>
      </c>
      <c r="AH216" s="78">
        <v>817</v>
      </c>
      <c r="AI216" s="78"/>
      <c r="AJ216" s="78" t="s">
        <v>3560</v>
      </c>
      <c r="AK216" s="78" t="s">
        <v>3865</v>
      </c>
      <c r="AL216" s="78"/>
      <c r="AM216" s="78"/>
      <c r="AN216" s="80">
        <v>41935.565254629626</v>
      </c>
      <c r="AO216" s="83" t="s">
        <v>4209</v>
      </c>
      <c r="AP216" s="78" t="b">
        <v>0</v>
      </c>
      <c r="AQ216" s="78" t="b">
        <v>0</v>
      </c>
      <c r="AR216" s="78" t="b">
        <v>1</v>
      </c>
      <c r="AS216" s="78"/>
      <c r="AT216" s="78">
        <v>4</v>
      </c>
      <c r="AU216" s="83" t="s">
        <v>4485</v>
      </c>
      <c r="AV216" s="78" t="b">
        <v>0</v>
      </c>
      <c r="AW216" s="78" t="s">
        <v>4591</v>
      </c>
      <c r="AX216" s="83" t="s">
        <v>4636</v>
      </c>
      <c r="AY216" s="78" t="s">
        <v>66</v>
      </c>
      <c r="AZ216" s="48"/>
      <c r="BA216" s="48"/>
      <c r="BB216" s="48"/>
      <c r="BC216" s="48"/>
      <c r="BD216" s="48" t="s">
        <v>1048</v>
      </c>
      <c r="BE216" s="48" t="s">
        <v>1048</v>
      </c>
      <c r="BF216" s="106" t="s">
        <v>5034</v>
      </c>
      <c r="BG216" s="106" t="s">
        <v>5272</v>
      </c>
      <c r="BH216" s="106" t="s">
        <v>5356</v>
      </c>
      <c r="BI216" s="106" t="s">
        <v>5356</v>
      </c>
      <c r="BJ216" s="86" t="str">
        <f>REPLACE(INDEX(GroupVertices[Group],MATCH(Vertices[[#This Row],[Vertex]],GroupVertices[Vertex],0)),1,1,"")</f>
        <v>56</v>
      </c>
      <c r="BK216" s="2"/>
      <c r="BL216" s="3"/>
      <c r="BM216" s="3"/>
      <c r="BN216" s="3"/>
      <c r="BO216" s="3"/>
    </row>
    <row r="217" spans="1:67" ht="15">
      <c r="A217" s="64" t="s">
        <v>251</v>
      </c>
      <c r="B217" s="65"/>
      <c r="C217" s="65"/>
      <c r="D217" s="66">
        <v>1.5</v>
      </c>
      <c r="E217" s="68">
        <v>10</v>
      </c>
      <c r="F217" s="102" t="s">
        <v>4515</v>
      </c>
      <c r="G217" s="65"/>
      <c r="H217" s="69"/>
      <c r="I217" s="70"/>
      <c r="J217" s="70"/>
      <c r="K217" s="69" t="s">
        <v>3224</v>
      </c>
      <c r="L217" s="73"/>
      <c r="M217" s="74">
        <v>7814.080078125</v>
      </c>
      <c r="N217" s="74">
        <v>4972.9775390625</v>
      </c>
      <c r="O217" s="75"/>
      <c r="P217" s="76"/>
      <c r="Q217" s="76"/>
      <c r="R217" s="88"/>
      <c r="S217" s="48">
        <v>1</v>
      </c>
      <c r="T217" s="48">
        <v>1</v>
      </c>
      <c r="U217" s="49">
        <v>0</v>
      </c>
      <c r="V217" s="49">
        <v>0</v>
      </c>
      <c r="W217" s="49">
        <v>0</v>
      </c>
      <c r="X217" s="49">
        <v>0.999998</v>
      </c>
      <c r="Y217" s="49">
        <v>0</v>
      </c>
      <c r="Z217" s="49" t="s">
        <v>5600</v>
      </c>
      <c r="AA217" s="71">
        <v>217</v>
      </c>
      <c r="AB217" s="71"/>
      <c r="AC217" s="72"/>
      <c r="AD217" s="78" t="s">
        <v>3224</v>
      </c>
      <c r="AE217" s="78">
        <v>3261</v>
      </c>
      <c r="AF217" s="78">
        <v>2930</v>
      </c>
      <c r="AG217" s="78">
        <v>1585</v>
      </c>
      <c r="AH217" s="78">
        <v>499</v>
      </c>
      <c r="AI217" s="78"/>
      <c r="AJ217" s="78" t="s">
        <v>3561</v>
      </c>
      <c r="AK217" s="78" t="s">
        <v>3866</v>
      </c>
      <c r="AL217" s="83" t="s">
        <v>4060</v>
      </c>
      <c r="AM217" s="78"/>
      <c r="AN217" s="80">
        <v>41201.66370370371</v>
      </c>
      <c r="AO217" s="83" t="s">
        <v>4211</v>
      </c>
      <c r="AP217" s="78" t="b">
        <v>0</v>
      </c>
      <c r="AQ217" s="78" t="b">
        <v>0</v>
      </c>
      <c r="AR217" s="78" t="b">
        <v>0</v>
      </c>
      <c r="AS217" s="78"/>
      <c r="AT217" s="78">
        <v>38</v>
      </c>
      <c r="AU217" s="83" t="s">
        <v>4492</v>
      </c>
      <c r="AV217" s="78" t="b">
        <v>0</v>
      </c>
      <c r="AW217" s="78" t="s">
        <v>4591</v>
      </c>
      <c r="AX217" s="83" t="s">
        <v>4638</v>
      </c>
      <c r="AY217" s="78" t="s">
        <v>66</v>
      </c>
      <c r="AZ217" s="48"/>
      <c r="BA217" s="48"/>
      <c r="BB217" s="48"/>
      <c r="BC217" s="48"/>
      <c r="BD217" s="48" t="s">
        <v>1058</v>
      </c>
      <c r="BE217" s="48" t="s">
        <v>1058</v>
      </c>
      <c r="BF217" s="106" t="s">
        <v>5036</v>
      </c>
      <c r="BG217" s="106" t="s">
        <v>5036</v>
      </c>
      <c r="BH217" s="106" t="s">
        <v>5358</v>
      </c>
      <c r="BI217" s="106" t="s">
        <v>5358</v>
      </c>
      <c r="BJ217" s="86" t="str">
        <f>REPLACE(INDEX(GroupVertices[Group],MATCH(Vertices[[#This Row],[Vertex]],GroupVertices[Vertex],0)),1,1,"")</f>
        <v>57</v>
      </c>
      <c r="BK217" s="2"/>
      <c r="BL217" s="3"/>
      <c r="BM217" s="3"/>
      <c r="BN217" s="3"/>
      <c r="BO217" s="3"/>
    </row>
    <row r="218" spans="1:67" ht="15">
      <c r="A218" s="64" t="s">
        <v>254</v>
      </c>
      <c r="B218" s="65"/>
      <c r="C218" s="65"/>
      <c r="D218" s="66">
        <v>1.5</v>
      </c>
      <c r="E218" s="68">
        <v>10</v>
      </c>
      <c r="F218" s="102" t="s">
        <v>4516</v>
      </c>
      <c r="G218" s="65"/>
      <c r="H218" s="69"/>
      <c r="I218" s="70"/>
      <c r="J218" s="70"/>
      <c r="K218" s="69" t="s">
        <v>3227</v>
      </c>
      <c r="L218" s="73"/>
      <c r="M218" s="74">
        <v>7436.2841796875</v>
      </c>
      <c r="N218" s="74">
        <v>530.450927734375</v>
      </c>
      <c r="O218" s="75"/>
      <c r="P218" s="76"/>
      <c r="Q218" s="76"/>
      <c r="R218" s="88"/>
      <c r="S218" s="48">
        <v>1</v>
      </c>
      <c r="T218" s="48">
        <v>1</v>
      </c>
      <c r="U218" s="49">
        <v>0</v>
      </c>
      <c r="V218" s="49">
        <v>0</v>
      </c>
      <c r="W218" s="49">
        <v>0</v>
      </c>
      <c r="X218" s="49">
        <v>0.999998</v>
      </c>
      <c r="Y218" s="49">
        <v>0</v>
      </c>
      <c r="Z218" s="49" t="s">
        <v>5600</v>
      </c>
      <c r="AA218" s="71">
        <v>218</v>
      </c>
      <c r="AB218" s="71"/>
      <c r="AC218" s="72"/>
      <c r="AD218" s="78" t="s">
        <v>3227</v>
      </c>
      <c r="AE218" s="78">
        <v>194</v>
      </c>
      <c r="AF218" s="78">
        <v>176</v>
      </c>
      <c r="AG218" s="78">
        <v>3255</v>
      </c>
      <c r="AH218" s="78">
        <v>7711</v>
      </c>
      <c r="AI218" s="78"/>
      <c r="AJ218" s="78" t="s">
        <v>3564</v>
      </c>
      <c r="AK218" s="78" t="s">
        <v>3069</v>
      </c>
      <c r="AL218" s="78"/>
      <c r="AM218" s="78"/>
      <c r="AN218" s="80">
        <v>41377.558645833335</v>
      </c>
      <c r="AO218" s="83" t="s">
        <v>4214</v>
      </c>
      <c r="AP218" s="78" t="b">
        <v>1</v>
      </c>
      <c r="AQ218" s="78" t="b">
        <v>0</v>
      </c>
      <c r="AR218" s="78" t="b">
        <v>0</v>
      </c>
      <c r="AS218" s="78"/>
      <c r="AT218" s="78">
        <v>0</v>
      </c>
      <c r="AU218" s="83" t="s">
        <v>4485</v>
      </c>
      <c r="AV218" s="78" t="b">
        <v>0</v>
      </c>
      <c r="AW218" s="78" t="s">
        <v>4591</v>
      </c>
      <c r="AX218" s="83" t="s">
        <v>4641</v>
      </c>
      <c r="AY218" s="78" t="s">
        <v>66</v>
      </c>
      <c r="AZ218" s="48"/>
      <c r="BA218" s="48"/>
      <c r="BB218" s="48"/>
      <c r="BC218" s="48"/>
      <c r="BD218" s="48" t="s">
        <v>1048</v>
      </c>
      <c r="BE218" s="48" t="s">
        <v>1048</v>
      </c>
      <c r="BF218" s="106" t="s">
        <v>5038</v>
      </c>
      <c r="BG218" s="106" t="s">
        <v>5038</v>
      </c>
      <c r="BH218" s="106" t="s">
        <v>5360</v>
      </c>
      <c r="BI218" s="106" t="s">
        <v>5360</v>
      </c>
      <c r="BJ218" s="86" t="str">
        <f>REPLACE(INDEX(GroupVertices[Group],MATCH(Vertices[[#This Row],[Vertex]],GroupVertices[Vertex],0)),1,1,"")</f>
        <v>58</v>
      </c>
      <c r="BK218" s="2"/>
      <c r="BL218" s="3"/>
      <c r="BM218" s="3"/>
      <c r="BN218" s="3"/>
      <c r="BO218" s="3"/>
    </row>
    <row r="219" spans="1:67" ht="15">
      <c r="A219" s="64" t="s">
        <v>255</v>
      </c>
      <c r="B219" s="65"/>
      <c r="C219" s="65"/>
      <c r="D219" s="66">
        <v>1.5</v>
      </c>
      <c r="E219" s="68">
        <v>10</v>
      </c>
      <c r="F219" s="102" t="s">
        <v>1202</v>
      </c>
      <c r="G219" s="65"/>
      <c r="H219" s="69"/>
      <c r="I219" s="70"/>
      <c r="J219" s="70"/>
      <c r="K219" s="69" t="s">
        <v>3228</v>
      </c>
      <c r="L219" s="73"/>
      <c r="M219" s="74">
        <v>9350.4501953125</v>
      </c>
      <c r="N219" s="74">
        <v>6431.71728515625</v>
      </c>
      <c r="O219" s="75"/>
      <c r="P219" s="76"/>
      <c r="Q219" s="76"/>
      <c r="R219" s="88"/>
      <c r="S219" s="48">
        <v>1</v>
      </c>
      <c r="T219" s="48">
        <v>1</v>
      </c>
      <c r="U219" s="49">
        <v>0</v>
      </c>
      <c r="V219" s="49">
        <v>0</v>
      </c>
      <c r="W219" s="49">
        <v>0</v>
      </c>
      <c r="X219" s="49">
        <v>0.999998</v>
      </c>
      <c r="Y219" s="49">
        <v>0</v>
      </c>
      <c r="Z219" s="49" t="s">
        <v>5600</v>
      </c>
      <c r="AA219" s="71">
        <v>219</v>
      </c>
      <c r="AB219" s="71"/>
      <c r="AC219" s="72"/>
      <c r="AD219" s="78" t="s">
        <v>3228</v>
      </c>
      <c r="AE219" s="78">
        <v>487</v>
      </c>
      <c r="AF219" s="78">
        <v>198</v>
      </c>
      <c r="AG219" s="78">
        <v>10774</v>
      </c>
      <c r="AH219" s="78">
        <v>1917</v>
      </c>
      <c r="AI219" s="78"/>
      <c r="AJ219" s="78" t="s">
        <v>3565</v>
      </c>
      <c r="AK219" s="78"/>
      <c r="AL219" s="78"/>
      <c r="AM219" s="78"/>
      <c r="AN219" s="80">
        <v>41391.83961805556</v>
      </c>
      <c r="AO219" s="83" t="s">
        <v>4215</v>
      </c>
      <c r="AP219" s="78" t="b">
        <v>0</v>
      </c>
      <c r="AQ219" s="78" t="b">
        <v>0</v>
      </c>
      <c r="AR219" s="78" t="b">
        <v>1</v>
      </c>
      <c r="AS219" s="78"/>
      <c r="AT219" s="78">
        <v>2</v>
      </c>
      <c r="AU219" s="83" t="s">
        <v>4493</v>
      </c>
      <c r="AV219" s="78" t="b">
        <v>0</v>
      </c>
      <c r="AW219" s="78" t="s">
        <v>4591</v>
      </c>
      <c r="AX219" s="83" t="s">
        <v>4642</v>
      </c>
      <c r="AY219" s="78" t="s">
        <v>66</v>
      </c>
      <c r="AZ219" s="48"/>
      <c r="BA219" s="48"/>
      <c r="BB219" s="48"/>
      <c r="BC219" s="48"/>
      <c r="BD219" s="48" t="s">
        <v>1059</v>
      </c>
      <c r="BE219" s="48" t="s">
        <v>1059</v>
      </c>
      <c r="BF219" s="106" t="s">
        <v>5039</v>
      </c>
      <c r="BG219" s="106" t="s">
        <v>5039</v>
      </c>
      <c r="BH219" s="106" t="s">
        <v>5361</v>
      </c>
      <c r="BI219" s="106" t="s">
        <v>5361</v>
      </c>
      <c r="BJ219" s="86" t="str">
        <f>REPLACE(INDEX(GroupVertices[Group],MATCH(Vertices[[#This Row],[Vertex]],GroupVertices[Vertex],0)),1,1,"")</f>
        <v>59</v>
      </c>
      <c r="BK219" s="2"/>
      <c r="BL219" s="3"/>
      <c r="BM219" s="3"/>
      <c r="BN219" s="3"/>
      <c r="BO219" s="3"/>
    </row>
    <row r="220" spans="1:67" ht="15">
      <c r="A220" s="64" t="s">
        <v>257</v>
      </c>
      <c r="B220" s="65"/>
      <c r="C220" s="65"/>
      <c r="D220" s="66">
        <v>1.5</v>
      </c>
      <c r="E220" s="68">
        <v>10</v>
      </c>
      <c r="F220" s="102" t="s">
        <v>1204</v>
      </c>
      <c r="G220" s="65"/>
      <c r="H220" s="69"/>
      <c r="I220" s="70"/>
      <c r="J220" s="70"/>
      <c r="K220" s="69" t="s">
        <v>3231</v>
      </c>
      <c r="L220" s="73"/>
      <c r="M220" s="74">
        <v>8966.357421875</v>
      </c>
      <c r="N220" s="74">
        <v>6431.71728515625</v>
      </c>
      <c r="O220" s="75"/>
      <c r="P220" s="76"/>
      <c r="Q220" s="76"/>
      <c r="R220" s="88"/>
      <c r="S220" s="48">
        <v>1</v>
      </c>
      <c r="T220" s="48">
        <v>1</v>
      </c>
      <c r="U220" s="49">
        <v>0</v>
      </c>
      <c r="V220" s="49">
        <v>0</v>
      </c>
      <c r="W220" s="49">
        <v>0</v>
      </c>
      <c r="X220" s="49">
        <v>0.999998</v>
      </c>
      <c r="Y220" s="49">
        <v>0</v>
      </c>
      <c r="Z220" s="49" t="s">
        <v>5600</v>
      </c>
      <c r="AA220" s="71">
        <v>220</v>
      </c>
      <c r="AB220" s="71"/>
      <c r="AC220" s="72"/>
      <c r="AD220" s="78" t="s">
        <v>3231</v>
      </c>
      <c r="AE220" s="78">
        <v>421</v>
      </c>
      <c r="AF220" s="78">
        <v>312</v>
      </c>
      <c r="AG220" s="78">
        <v>2513</v>
      </c>
      <c r="AH220" s="78">
        <v>4457</v>
      </c>
      <c r="AI220" s="78"/>
      <c r="AJ220" s="78" t="s">
        <v>3568</v>
      </c>
      <c r="AK220" s="78"/>
      <c r="AL220" s="78"/>
      <c r="AM220" s="78"/>
      <c r="AN220" s="80">
        <v>43474.08392361111</v>
      </c>
      <c r="AO220" s="83" t="s">
        <v>4218</v>
      </c>
      <c r="AP220" s="78" t="b">
        <v>1</v>
      </c>
      <c r="AQ220" s="78" t="b">
        <v>0</v>
      </c>
      <c r="AR220" s="78" t="b">
        <v>0</v>
      </c>
      <c r="AS220" s="78"/>
      <c r="AT220" s="78">
        <v>0</v>
      </c>
      <c r="AU220" s="78"/>
      <c r="AV220" s="78" t="b">
        <v>0</v>
      </c>
      <c r="AW220" s="78" t="s">
        <v>4591</v>
      </c>
      <c r="AX220" s="83" t="s">
        <v>4645</v>
      </c>
      <c r="AY220" s="78" t="s">
        <v>66</v>
      </c>
      <c r="AZ220" s="48"/>
      <c r="BA220" s="48"/>
      <c r="BB220" s="48"/>
      <c r="BC220" s="48"/>
      <c r="BD220" s="48" t="s">
        <v>1059</v>
      </c>
      <c r="BE220" s="48" t="s">
        <v>1059</v>
      </c>
      <c r="BF220" s="106" t="s">
        <v>5041</v>
      </c>
      <c r="BG220" s="106" t="s">
        <v>5041</v>
      </c>
      <c r="BH220" s="106" t="s">
        <v>5363</v>
      </c>
      <c r="BI220" s="106" t="s">
        <v>5363</v>
      </c>
      <c r="BJ220" s="86" t="str">
        <f>REPLACE(INDEX(GroupVertices[Group],MATCH(Vertices[[#This Row],[Vertex]],GroupVertices[Vertex],0)),1,1,"")</f>
        <v>60</v>
      </c>
      <c r="BK220" s="2"/>
      <c r="BL220" s="3"/>
      <c r="BM220" s="3"/>
      <c r="BN220" s="3"/>
      <c r="BO220" s="3"/>
    </row>
    <row r="221" spans="1:67" ht="15">
      <c r="A221" s="64" t="s">
        <v>258</v>
      </c>
      <c r="B221" s="65"/>
      <c r="C221" s="65"/>
      <c r="D221" s="66">
        <v>1.5</v>
      </c>
      <c r="E221" s="68">
        <v>10</v>
      </c>
      <c r="F221" s="102" t="s">
        <v>1205</v>
      </c>
      <c r="G221" s="65"/>
      <c r="H221" s="69"/>
      <c r="I221" s="70"/>
      <c r="J221" s="70"/>
      <c r="K221" s="69" t="s">
        <v>3232</v>
      </c>
      <c r="L221" s="73"/>
      <c r="M221" s="74">
        <v>7064.78466796875</v>
      </c>
      <c r="N221" s="74">
        <v>5702.34765625</v>
      </c>
      <c r="O221" s="75"/>
      <c r="P221" s="76"/>
      <c r="Q221" s="76"/>
      <c r="R221" s="88"/>
      <c r="S221" s="48">
        <v>1</v>
      </c>
      <c r="T221" s="48">
        <v>1</v>
      </c>
      <c r="U221" s="49">
        <v>0</v>
      </c>
      <c r="V221" s="49">
        <v>0</v>
      </c>
      <c r="W221" s="49">
        <v>0</v>
      </c>
      <c r="X221" s="49">
        <v>0.999998</v>
      </c>
      <c r="Y221" s="49">
        <v>0</v>
      </c>
      <c r="Z221" s="49" t="s">
        <v>5600</v>
      </c>
      <c r="AA221" s="71">
        <v>221</v>
      </c>
      <c r="AB221" s="71"/>
      <c r="AC221" s="72"/>
      <c r="AD221" s="78" t="s">
        <v>3232</v>
      </c>
      <c r="AE221" s="78">
        <v>119</v>
      </c>
      <c r="AF221" s="78">
        <v>200</v>
      </c>
      <c r="AG221" s="78">
        <v>656</v>
      </c>
      <c r="AH221" s="78">
        <v>613</v>
      </c>
      <c r="AI221" s="78"/>
      <c r="AJ221" s="78" t="s">
        <v>3569</v>
      </c>
      <c r="AK221" s="78" t="s">
        <v>3070</v>
      </c>
      <c r="AL221" s="83" t="s">
        <v>4064</v>
      </c>
      <c r="AM221" s="78"/>
      <c r="AN221" s="80">
        <v>43509.885150462964</v>
      </c>
      <c r="AO221" s="83" t="s">
        <v>4219</v>
      </c>
      <c r="AP221" s="78" t="b">
        <v>1</v>
      </c>
      <c r="AQ221" s="78" t="b">
        <v>0</v>
      </c>
      <c r="AR221" s="78" t="b">
        <v>1</v>
      </c>
      <c r="AS221" s="78"/>
      <c r="AT221" s="78">
        <v>0</v>
      </c>
      <c r="AU221" s="78"/>
      <c r="AV221" s="78" t="b">
        <v>0</v>
      </c>
      <c r="AW221" s="78" t="s">
        <v>4591</v>
      </c>
      <c r="AX221" s="83" t="s">
        <v>4646</v>
      </c>
      <c r="AY221" s="78" t="s">
        <v>66</v>
      </c>
      <c r="AZ221" s="48"/>
      <c r="BA221" s="48"/>
      <c r="BB221" s="48"/>
      <c r="BC221" s="48"/>
      <c r="BD221" s="48" t="s">
        <v>1059</v>
      </c>
      <c r="BE221" s="48" t="s">
        <v>1059</v>
      </c>
      <c r="BF221" s="106" t="s">
        <v>5042</v>
      </c>
      <c r="BG221" s="106" t="s">
        <v>5042</v>
      </c>
      <c r="BH221" s="106" t="s">
        <v>5364</v>
      </c>
      <c r="BI221" s="106" t="s">
        <v>5364</v>
      </c>
      <c r="BJ221" s="86" t="str">
        <f>REPLACE(INDEX(GroupVertices[Group],MATCH(Vertices[[#This Row],[Vertex]],GroupVertices[Vertex],0)),1,1,"")</f>
        <v>61</v>
      </c>
      <c r="BK221" s="2"/>
      <c r="BL221" s="3"/>
      <c r="BM221" s="3"/>
      <c r="BN221" s="3"/>
      <c r="BO221" s="3"/>
    </row>
    <row r="222" spans="1:67" ht="15">
      <c r="A222" s="64" t="s">
        <v>264</v>
      </c>
      <c r="B222" s="65"/>
      <c r="C222" s="65"/>
      <c r="D222" s="66">
        <v>1.5</v>
      </c>
      <c r="E222" s="68">
        <v>10</v>
      </c>
      <c r="F222" s="102" t="s">
        <v>1211</v>
      </c>
      <c r="G222" s="65"/>
      <c r="H222" s="69"/>
      <c r="I222" s="70"/>
      <c r="J222" s="70"/>
      <c r="K222" s="69" t="s">
        <v>3240</v>
      </c>
      <c r="L222" s="73"/>
      <c r="M222" s="74">
        <v>9734.54296875</v>
      </c>
      <c r="N222" s="74">
        <v>6431.71728515625</v>
      </c>
      <c r="O222" s="75"/>
      <c r="P222" s="76"/>
      <c r="Q222" s="76"/>
      <c r="R222" s="88"/>
      <c r="S222" s="48">
        <v>1</v>
      </c>
      <c r="T222" s="48">
        <v>1</v>
      </c>
      <c r="U222" s="49">
        <v>0</v>
      </c>
      <c r="V222" s="49">
        <v>0</v>
      </c>
      <c r="W222" s="49">
        <v>0</v>
      </c>
      <c r="X222" s="49">
        <v>0.999998</v>
      </c>
      <c r="Y222" s="49">
        <v>0</v>
      </c>
      <c r="Z222" s="49" t="s">
        <v>5600</v>
      </c>
      <c r="AA222" s="71">
        <v>222</v>
      </c>
      <c r="AB222" s="71"/>
      <c r="AC222" s="72"/>
      <c r="AD222" s="78" t="s">
        <v>3240</v>
      </c>
      <c r="AE222" s="78">
        <v>433</v>
      </c>
      <c r="AF222" s="78">
        <v>1085</v>
      </c>
      <c r="AG222" s="78">
        <v>24661</v>
      </c>
      <c r="AH222" s="78">
        <v>18145</v>
      </c>
      <c r="AI222" s="78"/>
      <c r="AJ222" s="78" t="s">
        <v>3577</v>
      </c>
      <c r="AK222" s="78" t="s">
        <v>3091</v>
      </c>
      <c r="AL222" s="78"/>
      <c r="AM222" s="78"/>
      <c r="AN222" s="80">
        <v>40588.125914351855</v>
      </c>
      <c r="AO222" s="83" t="s">
        <v>4227</v>
      </c>
      <c r="AP222" s="78" t="b">
        <v>0</v>
      </c>
      <c r="AQ222" s="78" t="b">
        <v>0</v>
      </c>
      <c r="AR222" s="78" t="b">
        <v>1</v>
      </c>
      <c r="AS222" s="78"/>
      <c r="AT222" s="78">
        <v>6</v>
      </c>
      <c r="AU222" s="83" t="s">
        <v>4489</v>
      </c>
      <c r="AV222" s="78" t="b">
        <v>0</v>
      </c>
      <c r="AW222" s="78" t="s">
        <v>4591</v>
      </c>
      <c r="AX222" s="83" t="s">
        <v>4654</v>
      </c>
      <c r="AY222" s="78" t="s">
        <v>66</v>
      </c>
      <c r="AZ222" s="48"/>
      <c r="BA222" s="48"/>
      <c r="BB222" s="48"/>
      <c r="BC222" s="48"/>
      <c r="BD222" s="48" t="s">
        <v>1048</v>
      </c>
      <c r="BE222" s="48" t="s">
        <v>1048</v>
      </c>
      <c r="BF222" s="106" t="s">
        <v>5048</v>
      </c>
      <c r="BG222" s="106" t="s">
        <v>5048</v>
      </c>
      <c r="BH222" s="106" t="s">
        <v>5370</v>
      </c>
      <c r="BI222" s="106" t="s">
        <v>5370</v>
      </c>
      <c r="BJ222" s="86" t="str">
        <f>REPLACE(INDEX(GroupVertices[Group],MATCH(Vertices[[#This Row],[Vertex]],GroupVertices[Vertex],0)),1,1,"")</f>
        <v>62</v>
      </c>
      <c r="BK222" s="2"/>
      <c r="BL222" s="3"/>
      <c r="BM222" s="3"/>
      <c r="BN222" s="3"/>
      <c r="BO222" s="3"/>
    </row>
    <row r="223" spans="1:67" ht="15">
      <c r="A223" s="64" t="s">
        <v>265</v>
      </c>
      <c r="B223" s="65"/>
      <c r="C223" s="65"/>
      <c r="D223" s="66">
        <v>1.5</v>
      </c>
      <c r="E223" s="68">
        <v>10</v>
      </c>
      <c r="F223" s="102" t="s">
        <v>4520</v>
      </c>
      <c r="G223" s="65"/>
      <c r="H223" s="69"/>
      <c r="I223" s="70"/>
      <c r="J223" s="70"/>
      <c r="K223" s="69" t="s">
        <v>3241</v>
      </c>
      <c r="L223" s="73"/>
      <c r="M223" s="74">
        <v>8588.5615234375</v>
      </c>
      <c r="N223" s="74">
        <v>6431.71728515625</v>
      </c>
      <c r="O223" s="75"/>
      <c r="P223" s="76"/>
      <c r="Q223" s="76"/>
      <c r="R223" s="88"/>
      <c r="S223" s="48">
        <v>1</v>
      </c>
      <c r="T223" s="48">
        <v>1</v>
      </c>
      <c r="U223" s="49">
        <v>0</v>
      </c>
      <c r="V223" s="49">
        <v>0</v>
      </c>
      <c r="W223" s="49">
        <v>0</v>
      </c>
      <c r="X223" s="49">
        <v>0.999998</v>
      </c>
      <c r="Y223" s="49">
        <v>0</v>
      </c>
      <c r="Z223" s="49" t="s">
        <v>5600</v>
      </c>
      <c r="AA223" s="71">
        <v>223</v>
      </c>
      <c r="AB223" s="71"/>
      <c r="AC223" s="72"/>
      <c r="AD223" s="78" t="s">
        <v>3241</v>
      </c>
      <c r="AE223" s="78">
        <v>4040</v>
      </c>
      <c r="AF223" s="78">
        <v>1226</v>
      </c>
      <c r="AG223" s="78">
        <v>12983</v>
      </c>
      <c r="AH223" s="78">
        <v>18267</v>
      </c>
      <c r="AI223" s="78"/>
      <c r="AJ223" s="78" t="s">
        <v>3578</v>
      </c>
      <c r="AK223" s="78" t="s">
        <v>3873</v>
      </c>
      <c r="AL223" s="83" t="s">
        <v>4067</v>
      </c>
      <c r="AM223" s="78"/>
      <c r="AN223" s="80">
        <v>40231.821180555555</v>
      </c>
      <c r="AO223" s="83" t="s">
        <v>4228</v>
      </c>
      <c r="AP223" s="78" t="b">
        <v>1</v>
      </c>
      <c r="AQ223" s="78" t="b">
        <v>0</v>
      </c>
      <c r="AR223" s="78" t="b">
        <v>1</v>
      </c>
      <c r="AS223" s="78"/>
      <c r="AT223" s="78">
        <v>27</v>
      </c>
      <c r="AU223" s="83" t="s">
        <v>4485</v>
      </c>
      <c r="AV223" s="78" t="b">
        <v>0</v>
      </c>
      <c r="AW223" s="78" t="s">
        <v>4591</v>
      </c>
      <c r="AX223" s="83" t="s">
        <v>4655</v>
      </c>
      <c r="AY223" s="78" t="s">
        <v>66</v>
      </c>
      <c r="AZ223" s="48"/>
      <c r="BA223" s="48"/>
      <c r="BB223" s="48"/>
      <c r="BC223" s="48"/>
      <c r="BD223" s="48" t="s">
        <v>4988</v>
      </c>
      <c r="BE223" s="48" t="s">
        <v>4988</v>
      </c>
      <c r="BF223" s="106" t="s">
        <v>5049</v>
      </c>
      <c r="BG223" s="106" t="s">
        <v>5049</v>
      </c>
      <c r="BH223" s="106" t="s">
        <v>5371</v>
      </c>
      <c r="BI223" s="106" t="s">
        <v>5371</v>
      </c>
      <c r="BJ223" s="86" t="str">
        <f>REPLACE(INDEX(GroupVertices[Group],MATCH(Vertices[[#This Row],[Vertex]],GroupVertices[Vertex],0)),1,1,"")</f>
        <v>63</v>
      </c>
      <c r="BK223" s="2"/>
      <c r="BL223" s="3"/>
      <c r="BM223" s="3"/>
      <c r="BN223" s="3"/>
      <c r="BO223" s="3"/>
    </row>
    <row r="224" spans="1:67" ht="15">
      <c r="A224" s="64" t="s">
        <v>266</v>
      </c>
      <c r="B224" s="65"/>
      <c r="C224" s="65"/>
      <c r="D224" s="66">
        <v>1.5</v>
      </c>
      <c r="E224" s="68">
        <v>10</v>
      </c>
      <c r="F224" s="102" t="s">
        <v>1212</v>
      </c>
      <c r="G224" s="65"/>
      <c r="H224" s="69"/>
      <c r="I224" s="70"/>
      <c r="J224" s="70"/>
      <c r="K224" s="69" t="s">
        <v>3242</v>
      </c>
      <c r="L224" s="73"/>
      <c r="M224" s="74">
        <v>7442.58056640625</v>
      </c>
      <c r="N224" s="74">
        <v>6431.71728515625</v>
      </c>
      <c r="O224" s="75"/>
      <c r="P224" s="76"/>
      <c r="Q224" s="76"/>
      <c r="R224" s="88"/>
      <c r="S224" s="48">
        <v>1</v>
      </c>
      <c r="T224" s="48">
        <v>1</v>
      </c>
      <c r="U224" s="49">
        <v>0</v>
      </c>
      <c r="V224" s="49">
        <v>0</v>
      </c>
      <c r="W224" s="49">
        <v>0</v>
      </c>
      <c r="X224" s="49">
        <v>0.999998</v>
      </c>
      <c r="Y224" s="49">
        <v>0</v>
      </c>
      <c r="Z224" s="49" t="s">
        <v>5600</v>
      </c>
      <c r="AA224" s="71">
        <v>224</v>
      </c>
      <c r="AB224" s="71"/>
      <c r="AC224" s="72"/>
      <c r="AD224" s="78" t="s">
        <v>3242</v>
      </c>
      <c r="AE224" s="78">
        <v>97</v>
      </c>
      <c r="AF224" s="78">
        <v>43</v>
      </c>
      <c r="AG224" s="78">
        <v>219</v>
      </c>
      <c r="AH224" s="78">
        <v>341</v>
      </c>
      <c r="AI224" s="78"/>
      <c r="AJ224" s="78" t="s">
        <v>3579</v>
      </c>
      <c r="AK224" s="78" t="s">
        <v>3874</v>
      </c>
      <c r="AL224" s="78"/>
      <c r="AM224" s="78"/>
      <c r="AN224" s="80">
        <v>43120.77601851852</v>
      </c>
      <c r="AO224" s="83" t="s">
        <v>4229</v>
      </c>
      <c r="AP224" s="78" t="b">
        <v>1</v>
      </c>
      <c r="AQ224" s="78" t="b">
        <v>0</v>
      </c>
      <c r="AR224" s="78" t="b">
        <v>0</v>
      </c>
      <c r="AS224" s="78"/>
      <c r="AT224" s="78">
        <v>0</v>
      </c>
      <c r="AU224" s="78"/>
      <c r="AV224" s="78" t="b">
        <v>0</v>
      </c>
      <c r="AW224" s="78" t="s">
        <v>4591</v>
      </c>
      <c r="AX224" s="83" t="s">
        <v>4656</v>
      </c>
      <c r="AY224" s="78" t="s">
        <v>66</v>
      </c>
      <c r="AZ224" s="48"/>
      <c r="BA224" s="48"/>
      <c r="BB224" s="48"/>
      <c r="BC224" s="48"/>
      <c r="BD224" s="48" t="s">
        <v>1048</v>
      </c>
      <c r="BE224" s="48" t="s">
        <v>1048</v>
      </c>
      <c r="BF224" s="106" t="s">
        <v>5050</v>
      </c>
      <c r="BG224" s="106" t="s">
        <v>5050</v>
      </c>
      <c r="BH224" s="106" t="s">
        <v>5372</v>
      </c>
      <c r="BI224" s="106" t="s">
        <v>5372</v>
      </c>
      <c r="BJ224" s="86" t="str">
        <f>REPLACE(INDEX(GroupVertices[Group],MATCH(Vertices[[#This Row],[Vertex]],GroupVertices[Vertex],0)),1,1,"")</f>
        <v>64</v>
      </c>
      <c r="BK224" s="2"/>
      <c r="BL224" s="3"/>
      <c r="BM224" s="3"/>
      <c r="BN224" s="3"/>
      <c r="BO224" s="3"/>
    </row>
    <row r="225" spans="1:67" ht="15">
      <c r="A225" s="64" t="s">
        <v>268</v>
      </c>
      <c r="B225" s="65"/>
      <c r="C225" s="65"/>
      <c r="D225" s="66">
        <v>1.5</v>
      </c>
      <c r="E225" s="68">
        <v>10</v>
      </c>
      <c r="F225" s="102" t="s">
        <v>1214</v>
      </c>
      <c r="G225" s="65"/>
      <c r="H225" s="69"/>
      <c r="I225" s="70"/>
      <c r="J225" s="70"/>
      <c r="K225" s="69" t="s">
        <v>3245</v>
      </c>
      <c r="L225" s="73"/>
      <c r="M225" s="74">
        <v>7064.78466796875</v>
      </c>
      <c r="N225" s="74">
        <v>6431.71728515625</v>
      </c>
      <c r="O225" s="75"/>
      <c r="P225" s="76"/>
      <c r="Q225" s="76"/>
      <c r="R225" s="88"/>
      <c r="S225" s="48">
        <v>1</v>
      </c>
      <c r="T225" s="48">
        <v>1</v>
      </c>
      <c r="U225" s="49">
        <v>0</v>
      </c>
      <c r="V225" s="49">
        <v>0</v>
      </c>
      <c r="W225" s="49">
        <v>0</v>
      </c>
      <c r="X225" s="49">
        <v>0.999998</v>
      </c>
      <c r="Y225" s="49">
        <v>0</v>
      </c>
      <c r="Z225" s="49" t="s">
        <v>5600</v>
      </c>
      <c r="AA225" s="71">
        <v>225</v>
      </c>
      <c r="AB225" s="71"/>
      <c r="AC225" s="72"/>
      <c r="AD225" s="78" t="s">
        <v>3245</v>
      </c>
      <c r="AE225" s="78">
        <v>353</v>
      </c>
      <c r="AF225" s="78">
        <v>401</v>
      </c>
      <c r="AG225" s="78">
        <v>9935</v>
      </c>
      <c r="AH225" s="78">
        <v>13898</v>
      </c>
      <c r="AI225" s="78"/>
      <c r="AJ225" s="78" t="s">
        <v>3582</v>
      </c>
      <c r="AK225" s="78" t="s">
        <v>3877</v>
      </c>
      <c r="AL225" s="83" t="s">
        <v>4068</v>
      </c>
      <c r="AM225" s="78"/>
      <c r="AN225" s="80">
        <v>40524.25915509259</v>
      </c>
      <c r="AO225" s="83" t="s">
        <v>4232</v>
      </c>
      <c r="AP225" s="78" t="b">
        <v>0</v>
      </c>
      <c r="AQ225" s="78" t="b">
        <v>0</v>
      </c>
      <c r="AR225" s="78" t="b">
        <v>1</v>
      </c>
      <c r="AS225" s="78"/>
      <c r="AT225" s="78">
        <v>3</v>
      </c>
      <c r="AU225" s="83" t="s">
        <v>4488</v>
      </c>
      <c r="AV225" s="78" t="b">
        <v>0</v>
      </c>
      <c r="AW225" s="78" t="s">
        <v>4591</v>
      </c>
      <c r="AX225" s="83" t="s">
        <v>4659</v>
      </c>
      <c r="AY225" s="78" t="s">
        <v>66</v>
      </c>
      <c r="AZ225" s="48"/>
      <c r="BA225" s="48"/>
      <c r="BB225" s="48"/>
      <c r="BC225" s="48"/>
      <c r="BD225" s="48" t="s">
        <v>1048</v>
      </c>
      <c r="BE225" s="48" t="s">
        <v>1048</v>
      </c>
      <c r="BF225" s="106" t="s">
        <v>5052</v>
      </c>
      <c r="BG225" s="106" t="s">
        <v>5052</v>
      </c>
      <c r="BH225" s="106" t="s">
        <v>5374</v>
      </c>
      <c r="BI225" s="106" t="s">
        <v>5374</v>
      </c>
      <c r="BJ225" s="86" t="str">
        <f>REPLACE(INDEX(GroupVertices[Group],MATCH(Vertices[[#This Row],[Vertex]],GroupVertices[Vertex],0)),1,1,"")</f>
        <v>65</v>
      </c>
      <c r="BK225" s="2"/>
      <c r="BL225" s="3"/>
      <c r="BM225" s="3"/>
      <c r="BN225" s="3"/>
      <c r="BO225" s="3"/>
    </row>
    <row r="226" spans="1:67" ht="15">
      <c r="A226" s="64" t="s">
        <v>270</v>
      </c>
      <c r="B226" s="65"/>
      <c r="C226" s="65"/>
      <c r="D226" s="66">
        <v>1.5</v>
      </c>
      <c r="E226" s="68">
        <v>10</v>
      </c>
      <c r="F226" s="102" t="s">
        <v>1216</v>
      </c>
      <c r="G226" s="65"/>
      <c r="H226" s="69"/>
      <c r="I226" s="70"/>
      <c r="J226" s="70"/>
      <c r="K226" s="69" t="s">
        <v>3247</v>
      </c>
      <c r="L226" s="73"/>
      <c r="M226" s="74">
        <v>8210.765625</v>
      </c>
      <c r="N226" s="74">
        <v>6431.71728515625</v>
      </c>
      <c r="O226" s="75"/>
      <c r="P226" s="76"/>
      <c r="Q226" s="76"/>
      <c r="R226" s="88"/>
      <c r="S226" s="48">
        <v>1</v>
      </c>
      <c r="T226" s="48">
        <v>1</v>
      </c>
      <c r="U226" s="49">
        <v>0</v>
      </c>
      <c r="V226" s="49">
        <v>0</v>
      </c>
      <c r="W226" s="49">
        <v>0</v>
      </c>
      <c r="X226" s="49">
        <v>0.999998</v>
      </c>
      <c r="Y226" s="49">
        <v>0</v>
      </c>
      <c r="Z226" s="49" t="s">
        <v>5600</v>
      </c>
      <c r="AA226" s="71">
        <v>226</v>
      </c>
      <c r="AB226" s="71"/>
      <c r="AC226" s="72"/>
      <c r="AD226" s="78" t="s">
        <v>3247</v>
      </c>
      <c r="AE226" s="78">
        <v>883</v>
      </c>
      <c r="AF226" s="78">
        <v>1350</v>
      </c>
      <c r="AG226" s="78">
        <v>32459</v>
      </c>
      <c r="AH226" s="78">
        <v>3415</v>
      </c>
      <c r="AI226" s="78"/>
      <c r="AJ226" s="78" t="s">
        <v>3585</v>
      </c>
      <c r="AK226" s="78" t="s">
        <v>3880</v>
      </c>
      <c r="AL226" s="83" t="s">
        <v>4070</v>
      </c>
      <c r="AM226" s="78"/>
      <c r="AN226" s="80">
        <v>40638.03319444445</v>
      </c>
      <c r="AO226" s="83" t="s">
        <v>4235</v>
      </c>
      <c r="AP226" s="78" t="b">
        <v>0</v>
      </c>
      <c r="AQ226" s="78" t="b">
        <v>0</v>
      </c>
      <c r="AR226" s="78" t="b">
        <v>0</v>
      </c>
      <c r="AS226" s="78"/>
      <c r="AT226" s="78">
        <v>12</v>
      </c>
      <c r="AU226" s="83" t="s">
        <v>4485</v>
      </c>
      <c r="AV226" s="78" t="b">
        <v>0</v>
      </c>
      <c r="AW226" s="78" t="s">
        <v>4591</v>
      </c>
      <c r="AX226" s="83" t="s">
        <v>4662</v>
      </c>
      <c r="AY226" s="78" t="s">
        <v>66</v>
      </c>
      <c r="AZ226" s="48"/>
      <c r="BA226" s="48"/>
      <c r="BB226" s="48"/>
      <c r="BC226" s="48"/>
      <c r="BD226" s="48" t="s">
        <v>1048</v>
      </c>
      <c r="BE226" s="48" t="s">
        <v>1048</v>
      </c>
      <c r="BF226" s="106" t="s">
        <v>5054</v>
      </c>
      <c r="BG226" s="106" t="s">
        <v>5054</v>
      </c>
      <c r="BH226" s="106" t="s">
        <v>5376</v>
      </c>
      <c r="BI226" s="106" t="s">
        <v>5376</v>
      </c>
      <c r="BJ226" s="86" t="str">
        <f>REPLACE(INDEX(GroupVertices[Group],MATCH(Vertices[[#This Row],[Vertex]],GroupVertices[Vertex],0)),1,1,"")</f>
        <v>66</v>
      </c>
      <c r="BK226" s="2"/>
      <c r="BL226" s="3"/>
      <c r="BM226" s="3"/>
      <c r="BN226" s="3"/>
      <c r="BO226" s="3"/>
    </row>
    <row r="227" spans="1:67" ht="15">
      <c r="A227" s="64" t="s">
        <v>271</v>
      </c>
      <c r="B227" s="65"/>
      <c r="C227" s="65"/>
      <c r="D227" s="66">
        <v>1.5</v>
      </c>
      <c r="E227" s="68">
        <v>10</v>
      </c>
      <c r="F227" s="102" t="s">
        <v>1217</v>
      </c>
      <c r="G227" s="65"/>
      <c r="H227" s="69"/>
      <c r="I227" s="70"/>
      <c r="J227" s="70"/>
      <c r="K227" s="69" t="s">
        <v>3248</v>
      </c>
      <c r="L227" s="73"/>
      <c r="M227" s="74">
        <v>7826.67333984375</v>
      </c>
      <c r="N227" s="74">
        <v>6431.71728515625</v>
      </c>
      <c r="O227" s="75"/>
      <c r="P227" s="76"/>
      <c r="Q227" s="76"/>
      <c r="R227" s="88"/>
      <c r="S227" s="48">
        <v>1</v>
      </c>
      <c r="T227" s="48">
        <v>1</v>
      </c>
      <c r="U227" s="49">
        <v>0</v>
      </c>
      <c r="V227" s="49">
        <v>0</v>
      </c>
      <c r="W227" s="49">
        <v>0</v>
      </c>
      <c r="X227" s="49">
        <v>0.999998</v>
      </c>
      <c r="Y227" s="49">
        <v>0</v>
      </c>
      <c r="Z227" s="49" t="s">
        <v>5600</v>
      </c>
      <c r="AA227" s="71">
        <v>227</v>
      </c>
      <c r="AB227" s="71"/>
      <c r="AC227" s="72"/>
      <c r="AD227" s="78" t="s">
        <v>3248</v>
      </c>
      <c r="AE227" s="78">
        <v>12</v>
      </c>
      <c r="AF227" s="78">
        <v>7</v>
      </c>
      <c r="AG227" s="78">
        <v>146</v>
      </c>
      <c r="AH227" s="78">
        <v>9929</v>
      </c>
      <c r="AI227" s="78"/>
      <c r="AJ227" s="78" t="s">
        <v>3586</v>
      </c>
      <c r="AK227" s="78"/>
      <c r="AL227" s="78"/>
      <c r="AM227" s="78"/>
      <c r="AN227" s="80">
        <v>43295.08467592593</v>
      </c>
      <c r="AO227" s="83" t="s">
        <v>4236</v>
      </c>
      <c r="AP227" s="78" t="b">
        <v>1</v>
      </c>
      <c r="AQ227" s="78" t="b">
        <v>0</v>
      </c>
      <c r="AR227" s="78" t="b">
        <v>0</v>
      </c>
      <c r="AS227" s="78"/>
      <c r="AT227" s="78">
        <v>0</v>
      </c>
      <c r="AU227" s="78"/>
      <c r="AV227" s="78" t="b">
        <v>0</v>
      </c>
      <c r="AW227" s="78" t="s">
        <v>4591</v>
      </c>
      <c r="AX227" s="83" t="s">
        <v>4663</v>
      </c>
      <c r="AY227" s="78" t="s">
        <v>66</v>
      </c>
      <c r="AZ227" s="48"/>
      <c r="BA227" s="48"/>
      <c r="BB227" s="48"/>
      <c r="BC227" s="48"/>
      <c r="BD227" s="48" t="s">
        <v>1052</v>
      </c>
      <c r="BE227" s="48" t="s">
        <v>1052</v>
      </c>
      <c r="BF227" s="106" t="s">
        <v>5055</v>
      </c>
      <c r="BG227" s="106" t="s">
        <v>5055</v>
      </c>
      <c r="BH227" s="106" t="s">
        <v>5377</v>
      </c>
      <c r="BI227" s="106" t="s">
        <v>5377</v>
      </c>
      <c r="BJ227" s="86" t="str">
        <f>REPLACE(INDEX(GroupVertices[Group],MATCH(Vertices[[#This Row],[Vertex]],GroupVertices[Vertex],0)),1,1,"")</f>
        <v>67</v>
      </c>
      <c r="BK227" s="2"/>
      <c r="BL227" s="3"/>
      <c r="BM227" s="3"/>
      <c r="BN227" s="3"/>
      <c r="BO227" s="3"/>
    </row>
    <row r="228" spans="1:67" ht="15">
      <c r="A228" s="64" t="s">
        <v>274</v>
      </c>
      <c r="B228" s="65"/>
      <c r="C228" s="65"/>
      <c r="D228" s="66">
        <v>1.5</v>
      </c>
      <c r="E228" s="68">
        <v>10</v>
      </c>
      <c r="F228" s="102" t="s">
        <v>1220</v>
      </c>
      <c r="G228" s="65"/>
      <c r="H228" s="69"/>
      <c r="I228" s="70"/>
      <c r="J228" s="70"/>
      <c r="K228" s="69" t="s">
        <v>3252</v>
      </c>
      <c r="L228" s="73"/>
      <c r="M228" s="74">
        <v>7064.78466796875</v>
      </c>
      <c r="N228" s="74">
        <v>530.450927734375</v>
      </c>
      <c r="O228" s="75"/>
      <c r="P228" s="76"/>
      <c r="Q228" s="76"/>
      <c r="R228" s="88"/>
      <c r="S228" s="48">
        <v>1</v>
      </c>
      <c r="T228" s="48">
        <v>1</v>
      </c>
      <c r="U228" s="49">
        <v>0</v>
      </c>
      <c r="V228" s="49">
        <v>0</v>
      </c>
      <c r="W228" s="49">
        <v>0</v>
      </c>
      <c r="X228" s="49">
        <v>0.999998</v>
      </c>
      <c r="Y228" s="49">
        <v>0</v>
      </c>
      <c r="Z228" s="49" t="s">
        <v>5600</v>
      </c>
      <c r="AA228" s="71">
        <v>228</v>
      </c>
      <c r="AB228" s="71"/>
      <c r="AC228" s="72"/>
      <c r="AD228" s="78" t="s">
        <v>3252</v>
      </c>
      <c r="AE228" s="78">
        <v>784</v>
      </c>
      <c r="AF228" s="78">
        <v>1088</v>
      </c>
      <c r="AG228" s="78">
        <v>71115</v>
      </c>
      <c r="AH228" s="78">
        <v>19894</v>
      </c>
      <c r="AI228" s="78"/>
      <c r="AJ228" s="78" t="s">
        <v>3589</v>
      </c>
      <c r="AK228" s="78" t="s">
        <v>3883</v>
      </c>
      <c r="AL228" s="83" t="s">
        <v>4071</v>
      </c>
      <c r="AM228" s="78"/>
      <c r="AN228" s="80">
        <v>40159.71960648148</v>
      </c>
      <c r="AO228" s="83" t="s">
        <v>4239</v>
      </c>
      <c r="AP228" s="78" t="b">
        <v>0</v>
      </c>
      <c r="AQ228" s="78" t="b">
        <v>0</v>
      </c>
      <c r="AR228" s="78" t="b">
        <v>1</v>
      </c>
      <c r="AS228" s="78"/>
      <c r="AT228" s="78">
        <v>35</v>
      </c>
      <c r="AU228" s="83" t="s">
        <v>4490</v>
      </c>
      <c r="AV228" s="78" t="b">
        <v>0</v>
      </c>
      <c r="AW228" s="78" t="s">
        <v>4591</v>
      </c>
      <c r="AX228" s="83" t="s">
        <v>4667</v>
      </c>
      <c r="AY228" s="78" t="s">
        <v>66</v>
      </c>
      <c r="AZ228" s="48" t="s">
        <v>4982</v>
      </c>
      <c r="BA228" s="48" t="s">
        <v>4982</v>
      </c>
      <c r="BB228" s="48" t="s">
        <v>1037</v>
      </c>
      <c r="BC228" s="48" t="s">
        <v>1037</v>
      </c>
      <c r="BD228" s="48" t="s">
        <v>1048</v>
      </c>
      <c r="BE228" s="48" t="s">
        <v>1048</v>
      </c>
      <c r="BF228" s="106" t="s">
        <v>5058</v>
      </c>
      <c r="BG228" s="106" t="s">
        <v>5275</v>
      </c>
      <c r="BH228" s="106" t="s">
        <v>5380</v>
      </c>
      <c r="BI228" s="106" t="s">
        <v>5586</v>
      </c>
      <c r="BJ228" s="86" t="str">
        <f>REPLACE(INDEX(GroupVertices[Group],MATCH(Vertices[[#This Row],[Vertex]],GroupVertices[Vertex],0)),1,1,"")</f>
        <v>68</v>
      </c>
      <c r="BK228" s="2"/>
      <c r="BL228" s="3"/>
      <c r="BM228" s="3"/>
      <c r="BN228" s="3"/>
      <c r="BO228" s="3"/>
    </row>
    <row r="229" spans="1:67" ht="15">
      <c r="A229" s="64" t="s">
        <v>275</v>
      </c>
      <c r="B229" s="65"/>
      <c r="C229" s="65"/>
      <c r="D229" s="66">
        <v>1.5</v>
      </c>
      <c r="E229" s="68">
        <v>10</v>
      </c>
      <c r="F229" s="102" t="s">
        <v>1221</v>
      </c>
      <c r="G229" s="65"/>
      <c r="H229" s="69"/>
      <c r="I229" s="70"/>
      <c r="J229" s="70"/>
      <c r="K229" s="69" t="s">
        <v>3253</v>
      </c>
      <c r="L229" s="73"/>
      <c r="M229" s="74">
        <v>7064.78466796875</v>
      </c>
      <c r="N229" s="74">
        <v>1273.082275390625</v>
      </c>
      <c r="O229" s="75"/>
      <c r="P229" s="76"/>
      <c r="Q229" s="76"/>
      <c r="R229" s="88"/>
      <c r="S229" s="48">
        <v>1</v>
      </c>
      <c r="T229" s="48">
        <v>1</v>
      </c>
      <c r="U229" s="49">
        <v>0</v>
      </c>
      <c r="V229" s="49">
        <v>0</v>
      </c>
      <c r="W229" s="49">
        <v>0</v>
      </c>
      <c r="X229" s="49">
        <v>0.999998</v>
      </c>
      <c r="Y229" s="49">
        <v>0</v>
      </c>
      <c r="Z229" s="49" t="s">
        <v>5600</v>
      </c>
      <c r="AA229" s="71">
        <v>229</v>
      </c>
      <c r="AB229" s="71"/>
      <c r="AC229" s="72"/>
      <c r="AD229" s="78" t="s">
        <v>3253</v>
      </c>
      <c r="AE229" s="78">
        <v>89</v>
      </c>
      <c r="AF229" s="78">
        <v>170</v>
      </c>
      <c r="AG229" s="78">
        <v>14470</v>
      </c>
      <c r="AH229" s="78">
        <v>26537</v>
      </c>
      <c r="AI229" s="78"/>
      <c r="AJ229" s="78" t="s">
        <v>3590</v>
      </c>
      <c r="AK229" s="78" t="s">
        <v>3884</v>
      </c>
      <c r="AL229" s="78"/>
      <c r="AM229" s="78"/>
      <c r="AN229" s="80">
        <v>41023.97560185185</v>
      </c>
      <c r="AO229" s="83" t="s">
        <v>4240</v>
      </c>
      <c r="AP229" s="78" t="b">
        <v>1</v>
      </c>
      <c r="AQ229" s="78" t="b">
        <v>0</v>
      </c>
      <c r="AR229" s="78" t="b">
        <v>0</v>
      </c>
      <c r="AS229" s="78"/>
      <c r="AT229" s="78">
        <v>11</v>
      </c>
      <c r="AU229" s="83" t="s">
        <v>4485</v>
      </c>
      <c r="AV229" s="78" t="b">
        <v>0</v>
      </c>
      <c r="AW229" s="78" t="s">
        <v>4591</v>
      </c>
      <c r="AX229" s="83" t="s">
        <v>4668</v>
      </c>
      <c r="AY229" s="78" t="s">
        <v>66</v>
      </c>
      <c r="AZ229" s="48"/>
      <c r="BA229" s="48"/>
      <c r="BB229" s="48"/>
      <c r="BC229" s="48"/>
      <c r="BD229" s="48" t="s">
        <v>1048</v>
      </c>
      <c r="BE229" s="48" t="s">
        <v>1048</v>
      </c>
      <c r="BF229" s="106" t="s">
        <v>5059</v>
      </c>
      <c r="BG229" s="106" t="s">
        <v>5059</v>
      </c>
      <c r="BH229" s="106" t="s">
        <v>5381</v>
      </c>
      <c r="BI229" s="106" t="s">
        <v>5381</v>
      </c>
      <c r="BJ229" s="86" t="str">
        <f>REPLACE(INDEX(GroupVertices[Group],MATCH(Vertices[[#This Row],[Vertex]],GroupVertices[Vertex],0)),1,1,"")</f>
        <v>69</v>
      </c>
      <c r="BK229" s="2"/>
      <c r="BL229" s="3"/>
      <c r="BM229" s="3"/>
      <c r="BN229" s="3"/>
      <c r="BO229" s="3"/>
    </row>
    <row r="230" spans="1:67" ht="15">
      <c r="A230" s="64" t="s">
        <v>276</v>
      </c>
      <c r="B230" s="65"/>
      <c r="C230" s="65"/>
      <c r="D230" s="66">
        <v>1.5</v>
      </c>
      <c r="E230" s="68">
        <v>10</v>
      </c>
      <c r="F230" s="102" t="s">
        <v>4524</v>
      </c>
      <c r="G230" s="65"/>
      <c r="H230" s="69"/>
      <c r="I230" s="70"/>
      <c r="J230" s="70"/>
      <c r="K230" s="69" t="s">
        <v>3254</v>
      </c>
      <c r="L230" s="73"/>
      <c r="M230" s="74">
        <v>7820.37646484375</v>
      </c>
      <c r="N230" s="74">
        <v>5702.34765625</v>
      </c>
      <c r="O230" s="75"/>
      <c r="P230" s="76"/>
      <c r="Q230" s="76"/>
      <c r="R230" s="88"/>
      <c r="S230" s="48">
        <v>1</v>
      </c>
      <c r="T230" s="48">
        <v>1</v>
      </c>
      <c r="U230" s="49">
        <v>0</v>
      </c>
      <c r="V230" s="49">
        <v>0</v>
      </c>
      <c r="W230" s="49">
        <v>0</v>
      </c>
      <c r="X230" s="49">
        <v>0.999998</v>
      </c>
      <c r="Y230" s="49">
        <v>0</v>
      </c>
      <c r="Z230" s="49" t="s">
        <v>5600</v>
      </c>
      <c r="AA230" s="71">
        <v>230</v>
      </c>
      <c r="AB230" s="71"/>
      <c r="AC230" s="72"/>
      <c r="AD230" s="78" t="s">
        <v>3254</v>
      </c>
      <c r="AE230" s="78">
        <v>164</v>
      </c>
      <c r="AF230" s="78">
        <v>24</v>
      </c>
      <c r="AG230" s="78">
        <v>1146</v>
      </c>
      <c r="AH230" s="78">
        <v>2344</v>
      </c>
      <c r="AI230" s="78"/>
      <c r="AJ230" s="78" t="s">
        <v>3591</v>
      </c>
      <c r="AK230" s="78" t="s">
        <v>3885</v>
      </c>
      <c r="AL230" s="78"/>
      <c r="AM230" s="78"/>
      <c r="AN230" s="80">
        <v>43536.73778935185</v>
      </c>
      <c r="AO230" s="83" t="s">
        <v>4241</v>
      </c>
      <c r="AP230" s="78" t="b">
        <v>1</v>
      </c>
      <c r="AQ230" s="78" t="b">
        <v>0</v>
      </c>
      <c r="AR230" s="78" t="b">
        <v>1</v>
      </c>
      <c r="AS230" s="78"/>
      <c r="AT230" s="78">
        <v>0</v>
      </c>
      <c r="AU230" s="78"/>
      <c r="AV230" s="78" t="b">
        <v>0</v>
      </c>
      <c r="AW230" s="78" t="s">
        <v>4591</v>
      </c>
      <c r="AX230" s="83" t="s">
        <v>4669</v>
      </c>
      <c r="AY230" s="78" t="s">
        <v>66</v>
      </c>
      <c r="AZ230" s="48"/>
      <c r="BA230" s="48"/>
      <c r="BB230" s="48"/>
      <c r="BC230" s="48"/>
      <c r="BD230" s="48" t="s">
        <v>1048</v>
      </c>
      <c r="BE230" s="48" t="s">
        <v>1048</v>
      </c>
      <c r="BF230" s="106" t="s">
        <v>5060</v>
      </c>
      <c r="BG230" s="106" t="s">
        <v>5276</v>
      </c>
      <c r="BH230" s="106" t="s">
        <v>5382</v>
      </c>
      <c r="BI230" s="106" t="s">
        <v>5382</v>
      </c>
      <c r="BJ230" s="86" t="str">
        <f>REPLACE(INDEX(GroupVertices[Group],MATCH(Vertices[[#This Row],[Vertex]],GroupVertices[Vertex],0)),1,1,"")</f>
        <v>70</v>
      </c>
      <c r="BK230" s="2"/>
      <c r="BL230" s="3"/>
      <c r="BM230" s="3"/>
      <c r="BN230" s="3"/>
      <c r="BO230" s="3"/>
    </row>
    <row r="231" spans="1:67" ht="15">
      <c r="A231" s="64" t="s">
        <v>277</v>
      </c>
      <c r="B231" s="65"/>
      <c r="C231" s="65"/>
      <c r="D231" s="66">
        <v>1.5</v>
      </c>
      <c r="E231" s="68">
        <v>10</v>
      </c>
      <c r="F231" s="102" t="s">
        <v>1222</v>
      </c>
      <c r="G231" s="65"/>
      <c r="H231" s="69"/>
      <c r="I231" s="70"/>
      <c r="J231" s="70"/>
      <c r="K231" s="69" t="s">
        <v>3255</v>
      </c>
      <c r="L231" s="73"/>
      <c r="M231" s="74">
        <v>7442.58056640625</v>
      </c>
      <c r="N231" s="74">
        <v>5702.34765625</v>
      </c>
      <c r="O231" s="75"/>
      <c r="P231" s="76"/>
      <c r="Q231" s="76"/>
      <c r="R231" s="88"/>
      <c r="S231" s="48">
        <v>1</v>
      </c>
      <c r="T231" s="48">
        <v>1</v>
      </c>
      <c r="U231" s="49">
        <v>0</v>
      </c>
      <c r="V231" s="49">
        <v>0</v>
      </c>
      <c r="W231" s="49">
        <v>0</v>
      </c>
      <c r="X231" s="49">
        <v>0.999998</v>
      </c>
      <c r="Y231" s="49">
        <v>0</v>
      </c>
      <c r="Z231" s="49" t="s">
        <v>5600</v>
      </c>
      <c r="AA231" s="71">
        <v>231</v>
      </c>
      <c r="AB231" s="71"/>
      <c r="AC231" s="72"/>
      <c r="AD231" s="78" t="s">
        <v>3255</v>
      </c>
      <c r="AE231" s="78">
        <v>1716</v>
      </c>
      <c r="AF231" s="78">
        <v>676</v>
      </c>
      <c r="AG231" s="78">
        <v>33745</v>
      </c>
      <c r="AH231" s="78">
        <v>19642</v>
      </c>
      <c r="AI231" s="78"/>
      <c r="AJ231" s="78" t="s">
        <v>3592</v>
      </c>
      <c r="AK231" s="78" t="s">
        <v>3886</v>
      </c>
      <c r="AL231" s="78"/>
      <c r="AM231" s="78"/>
      <c r="AN231" s="80">
        <v>41379.867372685185</v>
      </c>
      <c r="AO231" s="83" t="s">
        <v>4242</v>
      </c>
      <c r="AP231" s="78" t="b">
        <v>1</v>
      </c>
      <c r="AQ231" s="78" t="b">
        <v>0</v>
      </c>
      <c r="AR231" s="78" t="b">
        <v>1</v>
      </c>
      <c r="AS231" s="78"/>
      <c r="AT231" s="78">
        <v>19</v>
      </c>
      <c r="AU231" s="83" t="s">
        <v>4485</v>
      </c>
      <c r="AV231" s="78" t="b">
        <v>0</v>
      </c>
      <c r="AW231" s="78" t="s">
        <v>4591</v>
      </c>
      <c r="AX231" s="83" t="s">
        <v>4670</v>
      </c>
      <c r="AY231" s="78" t="s">
        <v>66</v>
      </c>
      <c r="AZ231" s="48"/>
      <c r="BA231" s="48"/>
      <c r="BB231" s="48"/>
      <c r="BC231" s="48"/>
      <c r="BD231" s="48" t="s">
        <v>1048</v>
      </c>
      <c r="BE231" s="48" t="s">
        <v>1048</v>
      </c>
      <c r="BF231" s="106" t="s">
        <v>5061</v>
      </c>
      <c r="BG231" s="106" t="s">
        <v>5061</v>
      </c>
      <c r="BH231" s="106" t="s">
        <v>5383</v>
      </c>
      <c r="BI231" s="106" t="s">
        <v>5383</v>
      </c>
      <c r="BJ231" s="86" t="str">
        <f>REPLACE(INDEX(GroupVertices[Group],MATCH(Vertices[[#This Row],[Vertex]],GroupVertices[Vertex],0)),1,1,"")</f>
        <v>71</v>
      </c>
      <c r="BK231" s="2"/>
      <c r="BL231" s="3"/>
      <c r="BM231" s="3"/>
      <c r="BN231" s="3"/>
      <c r="BO231" s="3"/>
    </row>
    <row r="232" spans="1:67" ht="15">
      <c r="A232" s="64" t="s">
        <v>278</v>
      </c>
      <c r="B232" s="65"/>
      <c r="C232" s="65"/>
      <c r="D232" s="66">
        <v>1.5</v>
      </c>
      <c r="E232" s="68">
        <v>10</v>
      </c>
      <c r="F232" s="102" t="s">
        <v>1223</v>
      </c>
      <c r="G232" s="65"/>
      <c r="H232" s="69"/>
      <c r="I232" s="70"/>
      <c r="J232" s="70"/>
      <c r="K232" s="69" t="s">
        <v>3256</v>
      </c>
      <c r="L232" s="73"/>
      <c r="M232" s="74">
        <v>7064.78466796875</v>
      </c>
      <c r="N232" s="74">
        <v>2015.7135009765625</v>
      </c>
      <c r="O232" s="75"/>
      <c r="P232" s="76"/>
      <c r="Q232" s="76"/>
      <c r="R232" s="88"/>
      <c r="S232" s="48">
        <v>1</v>
      </c>
      <c r="T232" s="48">
        <v>1</v>
      </c>
      <c r="U232" s="49">
        <v>0</v>
      </c>
      <c r="V232" s="49">
        <v>0</v>
      </c>
      <c r="W232" s="49">
        <v>0</v>
      </c>
      <c r="X232" s="49">
        <v>0.999998</v>
      </c>
      <c r="Y232" s="49">
        <v>0</v>
      </c>
      <c r="Z232" s="49" t="s">
        <v>5600</v>
      </c>
      <c r="AA232" s="71">
        <v>232</v>
      </c>
      <c r="AB232" s="71"/>
      <c r="AC232" s="72"/>
      <c r="AD232" s="78" t="s">
        <v>3256</v>
      </c>
      <c r="AE232" s="78">
        <v>320</v>
      </c>
      <c r="AF232" s="78">
        <v>154</v>
      </c>
      <c r="AG232" s="78">
        <v>6207</v>
      </c>
      <c r="AH232" s="78">
        <v>34373</v>
      </c>
      <c r="AI232" s="78"/>
      <c r="AJ232" s="78" t="s">
        <v>3593</v>
      </c>
      <c r="AK232" s="78" t="s">
        <v>3887</v>
      </c>
      <c r="AL232" s="78"/>
      <c r="AM232" s="78"/>
      <c r="AN232" s="80">
        <v>41197.0997337963</v>
      </c>
      <c r="AO232" s="83" t="s">
        <v>4243</v>
      </c>
      <c r="AP232" s="78" t="b">
        <v>1</v>
      </c>
      <c r="AQ232" s="78" t="b">
        <v>0</v>
      </c>
      <c r="AR232" s="78" t="b">
        <v>1</v>
      </c>
      <c r="AS232" s="78"/>
      <c r="AT232" s="78">
        <v>3</v>
      </c>
      <c r="AU232" s="83" t="s">
        <v>4485</v>
      </c>
      <c r="AV232" s="78" t="b">
        <v>0</v>
      </c>
      <c r="AW232" s="78" t="s">
        <v>4591</v>
      </c>
      <c r="AX232" s="83" t="s">
        <v>4671</v>
      </c>
      <c r="AY232" s="78" t="s">
        <v>66</v>
      </c>
      <c r="AZ232" s="48"/>
      <c r="BA232" s="48"/>
      <c r="BB232" s="48"/>
      <c r="BC232" s="48"/>
      <c r="BD232" s="48" t="s">
        <v>1048</v>
      </c>
      <c r="BE232" s="48" t="s">
        <v>1048</v>
      </c>
      <c r="BF232" s="106" t="s">
        <v>5062</v>
      </c>
      <c r="BG232" s="106" t="s">
        <v>5062</v>
      </c>
      <c r="BH232" s="106" t="s">
        <v>5384</v>
      </c>
      <c r="BI232" s="106" t="s">
        <v>5384</v>
      </c>
      <c r="BJ232" s="86" t="str">
        <f>REPLACE(INDEX(GroupVertices[Group],MATCH(Vertices[[#This Row],[Vertex]],GroupVertices[Vertex],0)),1,1,"")</f>
        <v>72</v>
      </c>
      <c r="BK232" s="2"/>
      <c r="BL232" s="3"/>
      <c r="BM232" s="3"/>
      <c r="BN232" s="3"/>
      <c r="BO232" s="3"/>
    </row>
    <row r="233" spans="1:67" ht="15">
      <c r="A233" s="64" t="s">
        <v>280</v>
      </c>
      <c r="B233" s="65"/>
      <c r="C233" s="65"/>
      <c r="D233" s="66">
        <v>1.5</v>
      </c>
      <c r="E233" s="68">
        <v>10</v>
      </c>
      <c r="F233" s="102" t="s">
        <v>4525</v>
      </c>
      <c r="G233" s="65"/>
      <c r="H233" s="69"/>
      <c r="I233" s="70"/>
      <c r="J233" s="70"/>
      <c r="K233" s="69" t="s">
        <v>3258</v>
      </c>
      <c r="L233" s="73"/>
      <c r="M233" s="74">
        <v>7064.78466796875</v>
      </c>
      <c r="N233" s="74">
        <v>4217.0849609375</v>
      </c>
      <c r="O233" s="75"/>
      <c r="P233" s="76"/>
      <c r="Q233" s="76"/>
      <c r="R233" s="88"/>
      <c r="S233" s="48">
        <v>1</v>
      </c>
      <c r="T233" s="48">
        <v>1</v>
      </c>
      <c r="U233" s="49">
        <v>0</v>
      </c>
      <c r="V233" s="49">
        <v>0</v>
      </c>
      <c r="W233" s="49">
        <v>0</v>
      </c>
      <c r="X233" s="49">
        <v>0.999998</v>
      </c>
      <c r="Y233" s="49">
        <v>0</v>
      </c>
      <c r="Z233" s="49" t="s">
        <v>5600</v>
      </c>
      <c r="AA233" s="71">
        <v>233</v>
      </c>
      <c r="AB233" s="71"/>
      <c r="AC233" s="72"/>
      <c r="AD233" s="78" t="s">
        <v>3258</v>
      </c>
      <c r="AE233" s="78">
        <v>2906</v>
      </c>
      <c r="AF233" s="78">
        <v>2230</v>
      </c>
      <c r="AG233" s="78">
        <v>11525</v>
      </c>
      <c r="AH233" s="78">
        <v>1230</v>
      </c>
      <c r="AI233" s="78"/>
      <c r="AJ233" s="78" t="s">
        <v>3595</v>
      </c>
      <c r="AK233" s="78" t="s">
        <v>3888</v>
      </c>
      <c r="AL233" s="78"/>
      <c r="AM233" s="78"/>
      <c r="AN233" s="80">
        <v>39820.85755787037</v>
      </c>
      <c r="AO233" s="78"/>
      <c r="AP233" s="78" t="b">
        <v>0</v>
      </c>
      <c r="AQ233" s="78" t="b">
        <v>0</v>
      </c>
      <c r="AR233" s="78" t="b">
        <v>1</v>
      </c>
      <c r="AS233" s="78"/>
      <c r="AT233" s="78">
        <v>86</v>
      </c>
      <c r="AU233" s="83" t="s">
        <v>4497</v>
      </c>
      <c r="AV233" s="78" t="b">
        <v>0</v>
      </c>
      <c r="AW233" s="78" t="s">
        <v>4591</v>
      </c>
      <c r="AX233" s="83" t="s">
        <v>4673</v>
      </c>
      <c r="AY233" s="78" t="s">
        <v>66</v>
      </c>
      <c r="AZ233" s="48"/>
      <c r="BA233" s="48"/>
      <c r="BB233" s="48"/>
      <c r="BC233" s="48"/>
      <c r="BD233" s="48" t="s">
        <v>1052</v>
      </c>
      <c r="BE233" s="48" t="s">
        <v>1052</v>
      </c>
      <c r="BF233" s="106" t="s">
        <v>5064</v>
      </c>
      <c r="BG233" s="106" t="s">
        <v>5064</v>
      </c>
      <c r="BH233" s="106" t="s">
        <v>5386</v>
      </c>
      <c r="BI233" s="106" t="s">
        <v>5386</v>
      </c>
      <c r="BJ233" s="86" t="str">
        <f>REPLACE(INDEX(GroupVertices[Group],MATCH(Vertices[[#This Row],[Vertex]],GroupVertices[Vertex],0)),1,1,"")</f>
        <v>73</v>
      </c>
      <c r="BK233" s="2"/>
      <c r="BL233" s="3"/>
      <c r="BM233" s="3"/>
      <c r="BN233" s="3"/>
      <c r="BO233" s="3"/>
    </row>
    <row r="234" spans="1:67" ht="15">
      <c r="A234" s="64" t="s">
        <v>281</v>
      </c>
      <c r="B234" s="65"/>
      <c r="C234" s="65"/>
      <c r="D234" s="66">
        <v>1.5</v>
      </c>
      <c r="E234" s="68">
        <v>10</v>
      </c>
      <c r="F234" s="102" t="s">
        <v>1225</v>
      </c>
      <c r="G234" s="65"/>
      <c r="H234" s="69"/>
      <c r="I234" s="70"/>
      <c r="J234" s="70"/>
      <c r="K234" s="69" t="s">
        <v>3259</v>
      </c>
      <c r="L234" s="73"/>
      <c r="M234" s="74">
        <v>7064.78466796875</v>
      </c>
      <c r="N234" s="74">
        <v>4959.71630859375</v>
      </c>
      <c r="O234" s="75"/>
      <c r="P234" s="76"/>
      <c r="Q234" s="76"/>
      <c r="R234" s="88"/>
      <c r="S234" s="48">
        <v>1</v>
      </c>
      <c r="T234" s="48">
        <v>1</v>
      </c>
      <c r="U234" s="49">
        <v>0</v>
      </c>
      <c r="V234" s="49">
        <v>0</v>
      </c>
      <c r="W234" s="49">
        <v>0</v>
      </c>
      <c r="X234" s="49">
        <v>0.999998</v>
      </c>
      <c r="Y234" s="49">
        <v>0</v>
      </c>
      <c r="Z234" s="49" t="s">
        <v>5600</v>
      </c>
      <c r="AA234" s="71">
        <v>234</v>
      </c>
      <c r="AB234" s="71"/>
      <c r="AC234" s="72"/>
      <c r="AD234" s="78" t="s">
        <v>3259</v>
      </c>
      <c r="AE234" s="78">
        <v>500</v>
      </c>
      <c r="AF234" s="78">
        <v>279</v>
      </c>
      <c r="AG234" s="78">
        <v>10161</v>
      </c>
      <c r="AH234" s="78">
        <v>8233</v>
      </c>
      <c r="AI234" s="78"/>
      <c r="AJ234" s="78" t="s">
        <v>3596</v>
      </c>
      <c r="AK234" s="78" t="s">
        <v>3889</v>
      </c>
      <c r="AL234" s="78"/>
      <c r="AM234" s="78"/>
      <c r="AN234" s="80">
        <v>41003.1340625</v>
      </c>
      <c r="AO234" s="83" t="s">
        <v>4245</v>
      </c>
      <c r="AP234" s="78" t="b">
        <v>1</v>
      </c>
      <c r="AQ234" s="78" t="b">
        <v>0</v>
      </c>
      <c r="AR234" s="78" t="b">
        <v>1</v>
      </c>
      <c r="AS234" s="78"/>
      <c r="AT234" s="78">
        <v>0</v>
      </c>
      <c r="AU234" s="83" t="s">
        <v>4485</v>
      </c>
      <c r="AV234" s="78" t="b">
        <v>0</v>
      </c>
      <c r="AW234" s="78" t="s">
        <v>4591</v>
      </c>
      <c r="AX234" s="83" t="s">
        <v>4674</v>
      </c>
      <c r="AY234" s="78" t="s">
        <v>66</v>
      </c>
      <c r="AZ234" s="48"/>
      <c r="BA234" s="48"/>
      <c r="BB234" s="48"/>
      <c r="BC234" s="48"/>
      <c r="BD234" s="48" t="s">
        <v>1048</v>
      </c>
      <c r="BE234" s="48" t="s">
        <v>1048</v>
      </c>
      <c r="BF234" s="106" t="s">
        <v>5065</v>
      </c>
      <c r="BG234" s="106" t="s">
        <v>5277</v>
      </c>
      <c r="BH234" s="106" t="s">
        <v>5387</v>
      </c>
      <c r="BI234" s="106" t="s">
        <v>5387</v>
      </c>
      <c r="BJ234" s="86" t="str">
        <f>REPLACE(INDEX(GroupVertices[Group],MATCH(Vertices[[#This Row],[Vertex]],GroupVertices[Vertex],0)),1,1,"")</f>
        <v>74</v>
      </c>
      <c r="BK234" s="2"/>
      <c r="BL234" s="3"/>
      <c r="BM234" s="3"/>
      <c r="BN234" s="3"/>
      <c r="BO234" s="3"/>
    </row>
    <row r="235" spans="1:67" ht="15">
      <c r="A235" s="64" t="s">
        <v>288</v>
      </c>
      <c r="B235" s="65"/>
      <c r="C235" s="65"/>
      <c r="D235" s="66">
        <v>1.5</v>
      </c>
      <c r="E235" s="68">
        <v>10</v>
      </c>
      <c r="F235" s="102" t="s">
        <v>4530</v>
      </c>
      <c r="G235" s="65"/>
      <c r="H235" s="69"/>
      <c r="I235" s="70"/>
      <c r="J235" s="70"/>
      <c r="K235" s="69" t="s">
        <v>3274</v>
      </c>
      <c r="L235" s="73"/>
      <c r="M235" s="74">
        <v>7064.78466796875</v>
      </c>
      <c r="N235" s="74">
        <v>2745.08349609375</v>
      </c>
      <c r="O235" s="75"/>
      <c r="P235" s="76"/>
      <c r="Q235" s="76"/>
      <c r="R235" s="88"/>
      <c r="S235" s="48">
        <v>1</v>
      </c>
      <c r="T235" s="48">
        <v>1</v>
      </c>
      <c r="U235" s="49">
        <v>0</v>
      </c>
      <c r="V235" s="49">
        <v>0</v>
      </c>
      <c r="W235" s="49">
        <v>0</v>
      </c>
      <c r="X235" s="49">
        <v>0.999998</v>
      </c>
      <c r="Y235" s="49">
        <v>0</v>
      </c>
      <c r="Z235" s="49" t="s">
        <v>5600</v>
      </c>
      <c r="AA235" s="71">
        <v>235</v>
      </c>
      <c r="AB235" s="71"/>
      <c r="AC235" s="72"/>
      <c r="AD235" s="78" t="s">
        <v>3274</v>
      </c>
      <c r="AE235" s="78">
        <v>379</v>
      </c>
      <c r="AF235" s="78">
        <v>1340</v>
      </c>
      <c r="AG235" s="78">
        <v>1785</v>
      </c>
      <c r="AH235" s="78">
        <v>3466</v>
      </c>
      <c r="AI235" s="78"/>
      <c r="AJ235" s="78" t="s">
        <v>3609</v>
      </c>
      <c r="AK235" s="78" t="s">
        <v>3899</v>
      </c>
      <c r="AL235" s="83" t="s">
        <v>4077</v>
      </c>
      <c r="AM235" s="78"/>
      <c r="AN235" s="80">
        <v>40221.038148148145</v>
      </c>
      <c r="AO235" s="83" t="s">
        <v>4259</v>
      </c>
      <c r="AP235" s="78" t="b">
        <v>0</v>
      </c>
      <c r="AQ235" s="78" t="b">
        <v>0</v>
      </c>
      <c r="AR235" s="78" t="b">
        <v>1</v>
      </c>
      <c r="AS235" s="78"/>
      <c r="AT235" s="78">
        <v>19</v>
      </c>
      <c r="AU235" s="83" t="s">
        <v>4489</v>
      </c>
      <c r="AV235" s="78" t="b">
        <v>0</v>
      </c>
      <c r="AW235" s="78" t="s">
        <v>4591</v>
      </c>
      <c r="AX235" s="83" t="s">
        <v>4689</v>
      </c>
      <c r="AY235" s="78" t="s">
        <v>66</v>
      </c>
      <c r="AZ235" s="48"/>
      <c r="BA235" s="48"/>
      <c r="BB235" s="48"/>
      <c r="BC235" s="48"/>
      <c r="BD235" s="48" t="s">
        <v>1048</v>
      </c>
      <c r="BE235" s="48" t="s">
        <v>1048</v>
      </c>
      <c r="BF235" s="106" t="s">
        <v>5076</v>
      </c>
      <c r="BG235" s="106" t="s">
        <v>5076</v>
      </c>
      <c r="BH235" s="106" t="s">
        <v>5397</v>
      </c>
      <c r="BI235" s="106" t="s">
        <v>5397</v>
      </c>
      <c r="BJ235" s="86" t="str">
        <f>REPLACE(INDEX(GroupVertices[Group],MATCH(Vertices[[#This Row],[Vertex]],GroupVertices[Vertex],0)),1,1,"")</f>
        <v>75</v>
      </c>
      <c r="BK235" s="2"/>
      <c r="BL235" s="3"/>
      <c r="BM235" s="3"/>
      <c r="BN235" s="3"/>
      <c r="BO235" s="3"/>
    </row>
    <row r="236" spans="1:67" ht="15">
      <c r="A236" s="64" t="s">
        <v>290</v>
      </c>
      <c r="B236" s="65"/>
      <c r="C236" s="65"/>
      <c r="D236" s="66">
        <v>1.5</v>
      </c>
      <c r="E236" s="68">
        <v>10</v>
      </c>
      <c r="F236" s="102" t="s">
        <v>1233</v>
      </c>
      <c r="G236" s="65"/>
      <c r="H236" s="69"/>
      <c r="I236" s="70"/>
      <c r="J236" s="70"/>
      <c r="K236" s="69" t="s">
        <v>3276</v>
      </c>
      <c r="L236" s="73"/>
      <c r="M236" s="74">
        <v>7064.78466796875</v>
      </c>
      <c r="N236" s="74">
        <v>3474.45361328125</v>
      </c>
      <c r="O236" s="75"/>
      <c r="P236" s="76"/>
      <c r="Q236" s="76"/>
      <c r="R236" s="88"/>
      <c r="S236" s="48">
        <v>1</v>
      </c>
      <c r="T236" s="48">
        <v>1</v>
      </c>
      <c r="U236" s="49">
        <v>0</v>
      </c>
      <c r="V236" s="49">
        <v>0</v>
      </c>
      <c r="W236" s="49">
        <v>0</v>
      </c>
      <c r="X236" s="49">
        <v>0.999998</v>
      </c>
      <c r="Y236" s="49">
        <v>0</v>
      </c>
      <c r="Z236" s="49" t="s">
        <v>5600</v>
      </c>
      <c r="AA236" s="71">
        <v>236</v>
      </c>
      <c r="AB236" s="71"/>
      <c r="AC236" s="72"/>
      <c r="AD236" s="78" t="s">
        <v>3276</v>
      </c>
      <c r="AE236" s="78">
        <v>263</v>
      </c>
      <c r="AF236" s="78">
        <v>963</v>
      </c>
      <c r="AG236" s="78">
        <v>35064</v>
      </c>
      <c r="AH236" s="78">
        <v>538</v>
      </c>
      <c r="AI236" s="78"/>
      <c r="AJ236" s="78" t="s">
        <v>3611</v>
      </c>
      <c r="AK236" s="78" t="s">
        <v>3901</v>
      </c>
      <c r="AL236" s="83" t="s">
        <v>4078</v>
      </c>
      <c r="AM236" s="78"/>
      <c r="AN236" s="80">
        <v>39918.2584375</v>
      </c>
      <c r="AO236" s="83" t="s">
        <v>4261</v>
      </c>
      <c r="AP236" s="78" t="b">
        <v>0</v>
      </c>
      <c r="AQ236" s="78" t="b">
        <v>0</v>
      </c>
      <c r="AR236" s="78" t="b">
        <v>1</v>
      </c>
      <c r="AS236" s="78"/>
      <c r="AT236" s="78">
        <v>39</v>
      </c>
      <c r="AU236" s="83" t="s">
        <v>4484</v>
      </c>
      <c r="AV236" s="78" t="b">
        <v>0</v>
      </c>
      <c r="AW236" s="78" t="s">
        <v>4591</v>
      </c>
      <c r="AX236" s="83" t="s">
        <v>4691</v>
      </c>
      <c r="AY236" s="78" t="s">
        <v>66</v>
      </c>
      <c r="AZ236" s="48" t="s">
        <v>1010</v>
      </c>
      <c r="BA236" s="48" t="s">
        <v>1010</v>
      </c>
      <c r="BB236" s="48" t="s">
        <v>1037</v>
      </c>
      <c r="BC236" s="48" t="s">
        <v>1037</v>
      </c>
      <c r="BD236" s="48" t="s">
        <v>1048</v>
      </c>
      <c r="BE236" s="48" t="s">
        <v>1048</v>
      </c>
      <c r="BF236" s="106" t="s">
        <v>5078</v>
      </c>
      <c r="BG236" s="106" t="s">
        <v>5078</v>
      </c>
      <c r="BH236" s="106" t="s">
        <v>5399</v>
      </c>
      <c r="BI236" s="106" t="s">
        <v>5399</v>
      </c>
      <c r="BJ236" s="86" t="str">
        <f>REPLACE(INDEX(GroupVertices[Group],MATCH(Vertices[[#This Row],[Vertex]],GroupVertices[Vertex],0)),1,1,"")</f>
        <v>76</v>
      </c>
      <c r="BK236" s="2"/>
      <c r="BL236" s="3"/>
      <c r="BM236" s="3"/>
      <c r="BN236" s="3"/>
      <c r="BO236" s="3"/>
    </row>
    <row r="237" spans="1:67" ht="15">
      <c r="A237" s="64" t="s">
        <v>291</v>
      </c>
      <c r="B237" s="65"/>
      <c r="C237" s="65"/>
      <c r="D237" s="66">
        <v>1.5</v>
      </c>
      <c r="E237" s="68">
        <v>10</v>
      </c>
      <c r="F237" s="102" t="s">
        <v>1234</v>
      </c>
      <c r="G237" s="65"/>
      <c r="H237" s="69"/>
      <c r="I237" s="70"/>
      <c r="J237" s="70"/>
      <c r="K237" s="69" t="s">
        <v>3277</v>
      </c>
      <c r="L237" s="73"/>
      <c r="M237" s="74">
        <v>7807.783203125</v>
      </c>
      <c r="N237" s="74">
        <v>4243.607421875</v>
      </c>
      <c r="O237" s="75"/>
      <c r="P237" s="76"/>
      <c r="Q237" s="76"/>
      <c r="R237" s="88"/>
      <c r="S237" s="48">
        <v>1</v>
      </c>
      <c r="T237" s="48">
        <v>1</v>
      </c>
      <c r="U237" s="49">
        <v>0</v>
      </c>
      <c r="V237" s="49">
        <v>0</v>
      </c>
      <c r="W237" s="49">
        <v>0</v>
      </c>
      <c r="X237" s="49">
        <v>0.999998</v>
      </c>
      <c r="Y237" s="49">
        <v>0</v>
      </c>
      <c r="Z237" s="49" t="s">
        <v>5600</v>
      </c>
      <c r="AA237" s="71">
        <v>237</v>
      </c>
      <c r="AB237" s="71"/>
      <c r="AC237" s="72"/>
      <c r="AD237" s="78" t="s">
        <v>3277</v>
      </c>
      <c r="AE237" s="78">
        <v>80</v>
      </c>
      <c r="AF237" s="78">
        <v>15</v>
      </c>
      <c r="AG237" s="78">
        <v>1719</v>
      </c>
      <c r="AH237" s="78">
        <v>1381</v>
      </c>
      <c r="AI237" s="78"/>
      <c r="AJ237" s="78" t="s">
        <v>3612</v>
      </c>
      <c r="AK237" s="78"/>
      <c r="AL237" s="78"/>
      <c r="AM237" s="78"/>
      <c r="AN237" s="80">
        <v>43376.12097222222</v>
      </c>
      <c r="AO237" s="78"/>
      <c r="AP237" s="78" t="b">
        <v>1</v>
      </c>
      <c r="AQ237" s="78" t="b">
        <v>0</v>
      </c>
      <c r="AR237" s="78" t="b">
        <v>0</v>
      </c>
      <c r="AS237" s="78"/>
      <c r="AT237" s="78">
        <v>0</v>
      </c>
      <c r="AU237" s="78"/>
      <c r="AV237" s="78" t="b">
        <v>0</v>
      </c>
      <c r="AW237" s="78" t="s">
        <v>4591</v>
      </c>
      <c r="AX237" s="83" t="s">
        <v>4692</v>
      </c>
      <c r="AY237" s="78" t="s">
        <v>66</v>
      </c>
      <c r="AZ237" s="48"/>
      <c r="BA237" s="48"/>
      <c r="BB237" s="48"/>
      <c r="BC237" s="48"/>
      <c r="BD237" s="48" t="s">
        <v>1048</v>
      </c>
      <c r="BE237" s="48" t="s">
        <v>1048</v>
      </c>
      <c r="BF237" s="106" t="s">
        <v>5079</v>
      </c>
      <c r="BG237" s="106" t="s">
        <v>5079</v>
      </c>
      <c r="BH237" s="106" t="s">
        <v>5400</v>
      </c>
      <c r="BI237" s="106" t="s">
        <v>5400</v>
      </c>
      <c r="BJ237" s="86" t="str">
        <f>REPLACE(INDEX(GroupVertices[Group],MATCH(Vertices[[#This Row],[Vertex]],GroupVertices[Vertex],0)),1,1,"")</f>
        <v>77</v>
      </c>
      <c r="BK237" s="2"/>
      <c r="BL237" s="3"/>
      <c r="BM237" s="3"/>
      <c r="BN237" s="3"/>
      <c r="BO237" s="3"/>
    </row>
    <row r="238" spans="1:67" ht="15">
      <c r="A238" s="64" t="s">
        <v>293</v>
      </c>
      <c r="B238" s="65"/>
      <c r="C238" s="65"/>
      <c r="D238" s="66">
        <v>1.5</v>
      </c>
      <c r="E238" s="68">
        <v>10</v>
      </c>
      <c r="F238" s="102" t="s">
        <v>1235</v>
      </c>
      <c r="G238" s="65"/>
      <c r="H238" s="69"/>
      <c r="I238" s="70"/>
      <c r="J238" s="70"/>
      <c r="K238" s="69" t="s">
        <v>3280</v>
      </c>
      <c r="L238" s="73"/>
      <c r="M238" s="74">
        <v>9325.263671875</v>
      </c>
      <c r="N238" s="74">
        <v>2837.912353515625</v>
      </c>
      <c r="O238" s="75"/>
      <c r="P238" s="76"/>
      <c r="Q238" s="76"/>
      <c r="R238" s="88"/>
      <c r="S238" s="48">
        <v>1</v>
      </c>
      <c r="T238" s="48">
        <v>1</v>
      </c>
      <c r="U238" s="49">
        <v>0</v>
      </c>
      <c r="V238" s="49">
        <v>0</v>
      </c>
      <c r="W238" s="49">
        <v>0</v>
      </c>
      <c r="X238" s="49">
        <v>0.999998</v>
      </c>
      <c r="Y238" s="49">
        <v>0</v>
      </c>
      <c r="Z238" s="49" t="s">
        <v>5600</v>
      </c>
      <c r="AA238" s="71">
        <v>238</v>
      </c>
      <c r="AB238" s="71"/>
      <c r="AC238" s="72"/>
      <c r="AD238" s="78" t="s">
        <v>3280</v>
      </c>
      <c r="AE238" s="78">
        <v>426</v>
      </c>
      <c r="AF238" s="78">
        <v>401</v>
      </c>
      <c r="AG238" s="78">
        <v>11028</v>
      </c>
      <c r="AH238" s="78">
        <v>1491</v>
      </c>
      <c r="AI238" s="78"/>
      <c r="AJ238" s="78"/>
      <c r="AK238" s="78"/>
      <c r="AL238" s="78"/>
      <c r="AM238" s="78"/>
      <c r="AN238" s="80">
        <v>41893.83388888889</v>
      </c>
      <c r="AO238" s="83" t="s">
        <v>4264</v>
      </c>
      <c r="AP238" s="78" t="b">
        <v>0</v>
      </c>
      <c r="AQ238" s="78" t="b">
        <v>0</v>
      </c>
      <c r="AR238" s="78" t="b">
        <v>1</v>
      </c>
      <c r="AS238" s="78"/>
      <c r="AT238" s="78">
        <v>4</v>
      </c>
      <c r="AU238" s="83" t="s">
        <v>4485</v>
      </c>
      <c r="AV238" s="78" t="b">
        <v>0</v>
      </c>
      <c r="AW238" s="78" t="s">
        <v>4591</v>
      </c>
      <c r="AX238" s="83" t="s">
        <v>4695</v>
      </c>
      <c r="AY238" s="78" t="s">
        <v>66</v>
      </c>
      <c r="AZ238" s="48"/>
      <c r="BA238" s="48"/>
      <c r="BB238" s="48"/>
      <c r="BC238" s="48"/>
      <c r="BD238" s="48" t="s">
        <v>1048</v>
      </c>
      <c r="BE238" s="48" t="s">
        <v>1048</v>
      </c>
      <c r="BF238" s="106" t="s">
        <v>5081</v>
      </c>
      <c r="BG238" s="106" t="s">
        <v>5081</v>
      </c>
      <c r="BH238" s="106" t="s">
        <v>5402</v>
      </c>
      <c r="BI238" s="106" t="s">
        <v>5402</v>
      </c>
      <c r="BJ238" s="86" t="str">
        <f>REPLACE(INDEX(GroupVertices[Group],MATCH(Vertices[[#This Row],[Vertex]],GroupVertices[Vertex],0)),1,1,"")</f>
        <v>78</v>
      </c>
      <c r="BK238" s="2"/>
      <c r="BL238" s="3"/>
      <c r="BM238" s="3"/>
      <c r="BN238" s="3"/>
      <c r="BO238" s="3"/>
    </row>
    <row r="239" spans="1:67" ht="15">
      <c r="A239" s="64" t="s">
        <v>294</v>
      </c>
      <c r="B239" s="65"/>
      <c r="C239" s="65"/>
      <c r="D239" s="66">
        <v>1.5</v>
      </c>
      <c r="E239" s="68">
        <v>10</v>
      </c>
      <c r="F239" s="102" t="s">
        <v>4533</v>
      </c>
      <c r="G239" s="65"/>
      <c r="H239" s="69"/>
      <c r="I239" s="70"/>
      <c r="J239" s="70"/>
      <c r="K239" s="69" t="s">
        <v>3281</v>
      </c>
      <c r="L239" s="73"/>
      <c r="M239" s="74">
        <v>8928.578125</v>
      </c>
      <c r="N239" s="74">
        <v>2837.912353515625</v>
      </c>
      <c r="O239" s="75"/>
      <c r="P239" s="76"/>
      <c r="Q239" s="76"/>
      <c r="R239" s="88"/>
      <c r="S239" s="48">
        <v>1</v>
      </c>
      <c r="T239" s="48">
        <v>1</v>
      </c>
      <c r="U239" s="49">
        <v>0</v>
      </c>
      <c r="V239" s="49">
        <v>0</v>
      </c>
      <c r="W239" s="49">
        <v>0</v>
      </c>
      <c r="X239" s="49">
        <v>0.999998</v>
      </c>
      <c r="Y239" s="49">
        <v>0</v>
      </c>
      <c r="Z239" s="49" t="s">
        <v>5600</v>
      </c>
      <c r="AA239" s="71">
        <v>239</v>
      </c>
      <c r="AB239" s="71"/>
      <c r="AC239" s="72"/>
      <c r="AD239" s="78" t="s">
        <v>3281</v>
      </c>
      <c r="AE239" s="78">
        <v>47</v>
      </c>
      <c r="AF239" s="78">
        <v>33</v>
      </c>
      <c r="AG239" s="78">
        <v>2665</v>
      </c>
      <c r="AH239" s="78">
        <v>700</v>
      </c>
      <c r="AI239" s="78"/>
      <c r="AJ239" s="78" t="s">
        <v>3615</v>
      </c>
      <c r="AK239" s="78"/>
      <c r="AL239" s="78"/>
      <c r="AM239" s="78"/>
      <c r="AN239" s="80">
        <v>42894.48693287037</v>
      </c>
      <c r="AO239" s="83" t="s">
        <v>4265</v>
      </c>
      <c r="AP239" s="78" t="b">
        <v>1</v>
      </c>
      <c r="AQ239" s="78" t="b">
        <v>0</v>
      </c>
      <c r="AR239" s="78" t="b">
        <v>1</v>
      </c>
      <c r="AS239" s="78"/>
      <c r="AT239" s="78">
        <v>0</v>
      </c>
      <c r="AU239" s="78"/>
      <c r="AV239" s="78" t="b">
        <v>0</v>
      </c>
      <c r="AW239" s="78" t="s">
        <v>4591</v>
      </c>
      <c r="AX239" s="83" t="s">
        <v>4696</v>
      </c>
      <c r="AY239" s="78" t="s">
        <v>66</v>
      </c>
      <c r="AZ239" s="48"/>
      <c r="BA239" s="48"/>
      <c r="BB239" s="48"/>
      <c r="BC239" s="48"/>
      <c r="BD239" s="48" t="s">
        <v>1048</v>
      </c>
      <c r="BE239" s="48" t="s">
        <v>1048</v>
      </c>
      <c r="BF239" s="106" t="s">
        <v>5082</v>
      </c>
      <c r="BG239" s="106" t="s">
        <v>5082</v>
      </c>
      <c r="BH239" s="106" t="s">
        <v>5403</v>
      </c>
      <c r="BI239" s="106" t="s">
        <v>5403</v>
      </c>
      <c r="BJ239" s="86" t="str">
        <f>REPLACE(INDEX(GroupVertices[Group],MATCH(Vertices[[#This Row],[Vertex]],GroupVertices[Vertex],0)),1,1,"")</f>
        <v>79</v>
      </c>
      <c r="BK239" s="2"/>
      <c r="BL239" s="3"/>
      <c r="BM239" s="3"/>
      <c r="BN239" s="3"/>
      <c r="BO239" s="3"/>
    </row>
    <row r="240" spans="1:67" ht="15">
      <c r="A240" s="64" t="s">
        <v>300</v>
      </c>
      <c r="B240" s="65"/>
      <c r="C240" s="65"/>
      <c r="D240" s="66">
        <v>1.5</v>
      </c>
      <c r="E240" s="68">
        <v>10</v>
      </c>
      <c r="F240" s="102" t="s">
        <v>1240</v>
      </c>
      <c r="G240" s="65"/>
      <c r="H240" s="69"/>
      <c r="I240" s="70"/>
      <c r="J240" s="70"/>
      <c r="K240" s="69" t="s">
        <v>3288</v>
      </c>
      <c r="L240" s="73"/>
      <c r="M240" s="74">
        <v>8909.6884765625</v>
      </c>
      <c r="N240" s="74">
        <v>2108.54248046875</v>
      </c>
      <c r="O240" s="75"/>
      <c r="P240" s="76"/>
      <c r="Q240" s="76"/>
      <c r="R240" s="88"/>
      <c r="S240" s="48">
        <v>1</v>
      </c>
      <c r="T240" s="48">
        <v>1</v>
      </c>
      <c r="U240" s="49">
        <v>0</v>
      </c>
      <c r="V240" s="49">
        <v>0</v>
      </c>
      <c r="W240" s="49">
        <v>0</v>
      </c>
      <c r="X240" s="49">
        <v>0.999998</v>
      </c>
      <c r="Y240" s="49">
        <v>0</v>
      </c>
      <c r="Z240" s="49" t="s">
        <v>5600</v>
      </c>
      <c r="AA240" s="71">
        <v>240</v>
      </c>
      <c r="AB240" s="71"/>
      <c r="AC240" s="72"/>
      <c r="AD240" s="78" t="s">
        <v>3288</v>
      </c>
      <c r="AE240" s="78">
        <v>283</v>
      </c>
      <c r="AF240" s="78">
        <v>72</v>
      </c>
      <c r="AG240" s="78">
        <v>4471</v>
      </c>
      <c r="AH240" s="78">
        <v>797</v>
      </c>
      <c r="AI240" s="78"/>
      <c r="AJ240" s="78" t="s">
        <v>3622</v>
      </c>
      <c r="AK240" s="78" t="s">
        <v>3908</v>
      </c>
      <c r="AL240" s="78"/>
      <c r="AM240" s="78"/>
      <c r="AN240" s="80">
        <v>40778.12074074074</v>
      </c>
      <c r="AO240" s="83" t="s">
        <v>4272</v>
      </c>
      <c r="AP240" s="78" t="b">
        <v>0</v>
      </c>
      <c r="AQ240" s="78" t="b">
        <v>0</v>
      </c>
      <c r="AR240" s="78" t="b">
        <v>1</v>
      </c>
      <c r="AS240" s="78"/>
      <c r="AT240" s="78">
        <v>1</v>
      </c>
      <c r="AU240" s="83" t="s">
        <v>4484</v>
      </c>
      <c r="AV240" s="78" t="b">
        <v>0</v>
      </c>
      <c r="AW240" s="78" t="s">
        <v>4591</v>
      </c>
      <c r="AX240" s="83" t="s">
        <v>4703</v>
      </c>
      <c r="AY240" s="78" t="s">
        <v>66</v>
      </c>
      <c r="AZ240" s="48"/>
      <c r="BA240" s="48"/>
      <c r="BB240" s="48"/>
      <c r="BC240" s="48"/>
      <c r="BD240" s="48" t="s">
        <v>4990</v>
      </c>
      <c r="BE240" s="48" t="s">
        <v>4996</v>
      </c>
      <c r="BF240" s="106" t="s">
        <v>5086</v>
      </c>
      <c r="BG240" s="106" t="s">
        <v>5282</v>
      </c>
      <c r="BH240" s="106" t="s">
        <v>5407</v>
      </c>
      <c r="BI240" s="106" t="s">
        <v>5407</v>
      </c>
      <c r="BJ240" s="86" t="str">
        <f>REPLACE(INDEX(GroupVertices[Group],MATCH(Vertices[[#This Row],[Vertex]],GroupVertices[Vertex],0)),1,1,"")</f>
        <v>80</v>
      </c>
      <c r="BK240" s="2"/>
      <c r="BL240" s="3"/>
      <c r="BM240" s="3"/>
      <c r="BN240" s="3"/>
      <c r="BO240" s="3"/>
    </row>
    <row r="241" spans="1:67" ht="15">
      <c r="A241" s="64" t="s">
        <v>302</v>
      </c>
      <c r="B241" s="65"/>
      <c r="C241" s="65"/>
      <c r="D241" s="66">
        <v>1.5</v>
      </c>
      <c r="E241" s="68">
        <v>10</v>
      </c>
      <c r="F241" s="102" t="s">
        <v>1242</v>
      </c>
      <c r="G241" s="65"/>
      <c r="H241" s="69"/>
      <c r="I241" s="70"/>
      <c r="J241" s="70"/>
      <c r="K241" s="69" t="s">
        <v>3291</v>
      </c>
      <c r="L241" s="73"/>
      <c r="M241" s="74">
        <v>9721.94921875</v>
      </c>
      <c r="N241" s="74">
        <v>2837.912353515625</v>
      </c>
      <c r="O241" s="75"/>
      <c r="P241" s="76"/>
      <c r="Q241" s="76"/>
      <c r="R241" s="88"/>
      <c r="S241" s="48">
        <v>1</v>
      </c>
      <c r="T241" s="48">
        <v>1</v>
      </c>
      <c r="U241" s="49">
        <v>0</v>
      </c>
      <c r="V241" s="49">
        <v>0</v>
      </c>
      <c r="W241" s="49">
        <v>0</v>
      </c>
      <c r="X241" s="49">
        <v>0.999998</v>
      </c>
      <c r="Y241" s="49">
        <v>0</v>
      </c>
      <c r="Z241" s="49" t="s">
        <v>5600</v>
      </c>
      <c r="AA241" s="71">
        <v>241</v>
      </c>
      <c r="AB241" s="71"/>
      <c r="AC241" s="72"/>
      <c r="AD241" s="78" t="s">
        <v>3291</v>
      </c>
      <c r="AE241" s="78">
        <v>334</v>
      </c>
      <c r="AF241" s="78">
        <v>80</v>
      </c>
      <c r="AG241" s="78">
        <v>7470</v>
      </c>
      <c r="AH241" s="78">
        <v>1676</v>
      </c>
      <c r="AI241" s="78"/>
      <c r="AJ241" s="78" t="s">
        <v>3625</v>
      </c>
      <c r="AK241" s="78" t="s">
        <v>3910</v>
      </c>
      <c r="AL241" s="83" t="s">
        <v>4086</v>
      </c>
      <c r="AM241" s="78"/>
      <c r="AN241" s="80">
        <v>40067.065347222226</v>
      </c>
      <c r="AO241" s="83" t="s">
        <v>4275</v>
      </c>
      <c r="AP241" s="78" t="b">
        <v>0</v>
      </c>
      <c r="AQ241" s="78" t="b">
        <v>0</v>
      </c>
      <c r="AR241" s="78" t="b">
        <v>1</v>
      </c>
      <c r="AS241" s="78"/>
      <c r="AT241" s="78">
        <v>11</v>
      </c>
      <c r="AU241" s="83" t="s">
        <v>4498</v>
      </c>
      <c r="AV241" s="78" t="b">
        <v>0</v>
      </c>
      <c r="AW241" s="78" t="s">
        <v>4591</v>
      </c>
      <c r="AX241" s="83" t="s">
        <v>4706</v>
      </c>
      <c r="AY241" s="78" t="s">
        <v>66</v>
      </c>
      <c r="AZ241" s="48"/>
      <c r="BA241" s="48"/>
      <c r="BB241" s="48"/>
      <c r="BC241" s="48"/>
      <c r="BD241" s="48" t="s">
        <v>1066</v>
      </c>
      <c r="BE241" s="48" t="s">
        <v>1066</v>
      </c>
      <c r="BF241" s="106" t="s">
        <v>5088</v>
      </c>
      <c r="BG241" s="106" t="s">
        <v>5088</v>
      </c>
      <c r="BH241" s="106" t="s">
        <v>5409</v>
      </c>
      <c r="BI241" s="106" t="s">
        <v>5409</v>
      </c>
      <c r="BJ241" s="86" t="str">
        <f>REPLACE(INDEX(GroupVertices[Group],MATCH(Vertices[[#This Row],[Vertex]],GroupVertices[Vertex],0)),1,1,"")</f>
        <v>81</v>
      </c>
      <c r="BK241" s="2"/>
      <c r="BL241" s="3"/>
      <c r="BM241" s="3"/>
      <c r="BN241" s="3"/>
      <c r="BO241" s="3"/>
    </row>
    <row r="242" spans="1:67" ht="15">
      <c r="A242" s="64" t="s">
        <v>304</v>
      </c>
      <c r="B242" s="65"/>
      <c r="C242" s="65"/>
      <c r="D242" s="66">
        <v>1.5</v>
      </c>
      <c r="E242" s="68">
        <v>10</v>
      </c>
      <c r="F242" s="102" t="s">
        <v>1244</v>
      </c>
      <c r="G242" s="65"/>
      <c r="H242" s="69"/>
      <c r="I242" s="70"/>
      <c r="J242" s="70"/>
      <c r="K242" s="69" t="s">
        <v>3294</v>
      </c>
      <c r="L242" s="73"/>
      <c r="M242" s="74">
        <v>8544.4853515625</v>
      </c>
      <c r="N242" s="74">
        <v>543.7122192382812</v>
      </c>
      <c r="O242" s="75"/>
      <c r="P242" s="76"/>
      <c r="Q242" s="76"/>
      <c r="R242" s="88"/>
      <c r="S242" s="48">
        <v>1</v>
      </c>
      <c r="T242" s="48">
        <v>1</v>
      </c>
      <c r="U242" s="49">
        <v>0</v>
      </c>
      <c r="V242" s="49">
        <v>0</v>
      </c>
      <c r="W242" s="49">
        <v>0</v>
      </c>
      <c r="X242" s="49">
        <v>0.999998</v>
      </c>
      <c r="Y242" s="49">
        <v>0</v>
      </c>
      <c r="Z242" s="49" t="s">
        <v>5600</v>
      </c>
      <c r="AA242" s="71">
        <v>242</v>
      </c>
      <c r="AB242" s="71"/>
      <c r="AC242" s="72"/>
      <c r="AD242" s="78" t="s">
        <v>3294</v>
      </c>
      <c r="AE242" s="78">
        <v>53</v>
      </c>
      <c r="AF242" s="78">
        <v>37</v>
      </c>
      <c r="AG242" s="78">
        <v>3894</v>
      </c>
      <c r="AH242" s="78">
        <v>317</v>
      </c>
      <c r="AI242" s="78"/>
      <c r="AJ242" s="78" t="s">
        <v>3628</v>
      </c>
      <c r="AK242" s="78"/>
      <c r="AL242" s="78"/>
      <c r="AM242" s="78"/>
      <c r="AN242" s="80">
        <v>43354.67569444444</v>
      </c>
      <c r="AO242" s="83" t="s">
        <v>4278</v>
      </c>
      <c r="AP242" s="78" t="b">
        <v>1</v>
      </c>
      <c r="AQ242" s="78" t="b">
        <v>0</v>
      </c>
      <c r="AR242" s="78" t="b">
        <v>1</v>
      </c>
      <c r="AS242" s="78"/>
      <c r="AT242" s="78">
        <v>0</v>
      </c>
      <c r="AU242" s="78"/>
      <c r="AV242" s="78" t="b">
        <v>0</v>
      </c>
      <c r="AW242" s="78" t="s">
        <v>4591</v>
      </c>
      <c r="AX242" s="83" t="s">
        <v>4709</v>
      </c>
      <c r="AY242" s="78" t="s">
        <v>66</v>
      </c>
      <c r="AZ242" s="48"/>
      <c r="BA242" s="48"/>
      <c r="BB242" s="48"/>
      <c r="BC242" s="48"/>
      <c r="BD242" s="48" t="s">
        <v>1048</v>
      </c>
      <c r="BE242" s="48" t="s">
        <v>1048</v>
      </c>
      <c r="BF242" s="106" t="s">
        <v>5091</v>
      </c>
      <c r="BG242" s="106" t="s">
        <v>5091</v>
      </c>
      <c r="BH242" s="106" t="s">
        <v>5412</v>
      </c>
      <c r="BI242" s="106" t="s">
        <v>5412</v>
      </c>
      <c r="BJ242" s="86" t="str">
        <f>REPLACE(INDEX(GroupVertices[Group],MATCH(Vertices[[#This Row],[Vertex]],GroupVertices[Vertex],0)),1,1,"")</f>
        <v>82</v>
      </c>
      <c r="BK242" s="2"/>
      <c r="BL242" s="3"/>
      <c r="BM242" s="3"/>
      <c r="BN242" s="3"/>
      <c r="BO242" s="3"/>
    </row>
    <row r="243" spans="1:67" ht="15">
      <c r="A243" s="64" t="s">
        <v>306</v>
      </c>
      <c r="B243" s="65"/>
      <c r="C243" s="65"/>
      <c r="D243" s="66">
        <v>1.5</v>
      </c>
      <c r="E243" s="68">
        <v>10</v>
      </c>
      <c r="F243" s="102" t="s">
        <v>1246</v>
      </c>
      <c r="G243" s="65"/>
      <c r="H243" s="69"/>
      <c r="I243" s="70"/>
      <c r="J243" s="70"/>
      <c r="K243" s="69" t="s">
        <v>3297</v>
      </c>
      <c r="L243" s="73"/>
      <c r="M243" s="74">
        <v>8544.4853515625</v>
      </c>
      <c r="N243" s="74">
        <v>2811.389892578125</v>
      </c>
      <c r="O243" s="75"/>
      <c r="P243" s="76"/>
      <c r="Q243" s="76"/>
      <c r="R243" s="88"/>
      <c r="S243" s="48">
        <v>1</v>
      </c>
      <c r="T243" s="48">
        <v>1</v>
      </c>
      <c r="U243" s="49">
        <v>0</v>
      </c>
      <c r="V243" s="49">
        <v>0</v>
      </c>
      <c r="W243" s="49">
        <v>0</v>
      </c>
      <c r="X243" s="49">
        <v>0.999998</v>
      </c>
      <c r="Y243" s="49">
        <v>0</v>
      </c>
      <c r="Z243" s="49" t="s">
        <v>5600</v>
      </c>
      <c r="AA243" s="71">
        <v>243</v>
      </c>
      <c r="AB243" s="71"/>
      <c r="AC243" s="72"/>
      <c r="AD243" s="78" t="s">
        <v>3297</v>
      </c>
      <c r="AE243" s="78">
        <v>120</v>
      </c>
      <c r="AF243" s="78">
        <v>94</v>
      </c>
      <c r="AG243" s="78">
        <v>948</v>
      </c>
      <c r="AH243" s="78">
        <v>4951</v>
      </c>
      <c r="AI243" s="78"/>
      <c r="AJ243" s="78" t="s">
        <v>3631</v>
      </c>
      <c r="AK243" s="78" t="s">
        <v>3079</v>
      </c>
      <c r="AL243" s="78"/>
      <c r="AM243" s="78"/>
      <c r="AN243" s="80">
        <v>43373.15923611111</v>
      </c>
      <c r="AO243" s="83" t="s">
        <v>4281</v>
      </c>
      <c r="AP243" s="78" t="b">
        <v>1</v>
      </c>
      <c r="AQ243" s="78" t="b">
        <v>0</v>
      </c>
      <c r="AR243" s="78" t="b">
        <v>0</v>
      </c>
      <c r="AS243" s="78"/>
      <c r="AT243" s="78">
        <v>0</v>
      </c>
      <c r="AU243" s="78"/>
      <c r="AV243" s="78" t="b">
        <v>0</v>
      </c>
      <c r="AW243" s="78" t="s">
        <v>4591</v>
      </c>
      <c r="AX243" s="83" t="s">
        <v>4712</v>
      </c>
      <c r="AY243" s="78" t="s">
        <v>66</v>
      </c>
      <c r="AZ243" s="48"/>
      <c r="BA243" s="48"/>
      <c r="BB243" s="48"/>
      <c r="BC243" s="48"/>
      <c r="BD243" s="48" t="s">
        <v>1048</v>
      </c>
      <c r="BE243" s="48" t="s">
        <v>1048</v>
      </c>
      <c r="BF243" s="106" t="s">
        <v>5093</v>
      </c>
      <c r="BG243" s="106" t="s">
        <v>5093</v>
      </c>
      <c r="BH243" s="106" t="s">
        <v>5414</v>
      </c>
      <c r="BI243" s="106" t="s">
        <v>5414</v>
      </c>
      <c r="BJ243" s="86" t="str">
        <f>REPLACE(INDEX(GroupVertices[Group],MATCH(Vertices[[#This Row],[Vertex]],GroupVertices[Vertex],0)),1,1,"")</f>
        <v>83</v>
      </c>
      <c r="BK243" s="2"/>
      <c r="BL243" s="3"/>
      <c r="BM243" s="3"/>
      <c r="BN243" s="3"/>
      <c r="BO243" s="3"/>
    </row>
    <row r="244" spans="1:67" ht="15">
      <c r="A244" s="64" t="s">
        <v>307</v>
      </c>
      <c r="B244" s="65"/>
      <c r="C244" s="65"/>
      <c r="D244" s="66">
        <v>1.5</v>
      </c>
      <c r="E244" s="68">
        <v>10</v>
      </c>
      <c r="F244" s="102" t="s">
        <v>1247</v>
      </c>
      <c r="G244" s="65"/>
      <c r="H244" s="69"/>
      <c r="I244" s="70"/>
      <c r="J244" s="70"/>
      <c r="K244" s="69" t="s">
        <v>3298</v>
      </c>
      <c r="L244" s="73"/>
      <c r="M244" s="74">
        <v>9728.24609375</v>
      </c>
      <c r="N244" s="74">
        <v>3540.760009765625</v>
      </c>
      <c r="O244" s="75"/>
      <c r="P244" s="76"/>
      <c r="Q244" s="76"/>
      <c r="R244" s="88"/>
      <c r="S244" s="48">
        <v>1</v>
      </c>
      <c r="T244" s="48">
        <v>1</v>
      </c>
      <c r="U244" s="49">
        <v>0</v>
      </c>
      <c r="V244" s="49">
        <v>0</v>
      </c>
      <c r="W244" s="49">
        <v>0</v>
      </c>
      <c r="X244" s="49">
        <v>0.999998</v>
      </c>
      <c r="Y244" s="49">
        <v>0</v>
      </c>
      <c r="Z244" s="49" t="s">
        <v>5600</v>
      </c>
      <c r="AA244" s="71">
        <v>244</v>
      </c>
      <c r="AB244" s="71"/>
      <c r="AC244" s="72"/>
      <c r="AD244" s="78" t="s">
        <v>3298</v>
      </c>
      <c r="AE244" s="78">
        <v>116</v>
      </c>
      <c r="AF244" s="78">
        <v>24</v>
      </c>
      <c r="AG244" s="78">
        <v>356</v>
      </c>
      <c r="AH244" s="78">
        <v>537</v>
      </c>
      <c r="AI244" s="78"/>
      <c r="AJ244" s="78" t="s">
        <v>3632</v>
      </c>
      <c r="AK244" s="78"/>
      <c r="AL244" s="78"/>
      <c r="AM244" s="78"/>
      <c r="AN244" s="80">
        <v>39924.16347222222</v>
      </c>
      <c r="AO244" s="83" t="s">
        <v>4282</v>
      </c>
      <c r="AP244" s="78" t="b">
        <v>0</v>
      </c>
      <c r="AQ244" s="78" t="b">
        <v>0</v>
      </c>
      <c r="AR244" s="78" t="b">
        <v>1</v>
      </c>
      <c r="AS244" s="78"/>
      <c r="AT244" s="78">
        <v>0</v>
      </c>
      <c r="AU244" s="83" t="s">
        <v>4485</v>
      </c>
      <c r="AV244" s="78" t="b">
        <v>0</v>
      </c>
      <c r="AW244" s="78" t="s">
        <v>4591</v>
      </c>
      <c r="AX244" s="83" t="s">
        <v>4713</v>
      </c>
      <c r="AY244" s="78" t="s">
        <v>66</v>
      </c>
      <c r="AZ244" s="48"/>
      <c r="BA244" s="48"/>
      <c r="BB244" s="48"/>
      <c r="BC244" s="48"/>
      <c r="BD244" s="48" t="s">
        <v>1048</v>
      </c>
      <c r="BE244" s="48" t="s">
        <v>1048</v>
      </c>
      <c r="BF244" s="106" t="s">
        <v>5094</v>
      </c>
      <c r="BG244" s="106" t="s">
        <v>5094</v>
      </c>
      <c r="BH244" s="106" t="s">
        <v>5415</v>
      </c>
      <c r="BI244" s="106" t="s">
        <v>5415</v>
      </c>
      <c r="BJ244" s="86" t="str">
        <f>REPLACE(INDEX(GroupVertices[Group],MATCH(Vertices[[#This Row],[Vertex]],GroupVertices[Vertex],0)),1,1,"")</f>
        <v>84</v>
      </c>
      <c r="BK244" s="2"/>
      <c r="BL244" s="3"/>
      <c r="BM244" s="3"/>
      <c r="BN244" s="3"/>
      <c r="BO244" s="3"/>
    </row>
    <row r="245" spans="1:67" ht="15">
      <c r="A245" s="64" t="s">
        <v>308</v>
      </c>
      <c r="B245" s="65"/>
      <c r="C245" s="65"/>
      <c r="D245" s="66">
        <v>1.5</v>
      </c>
      <c r="E245" s="68">
        <v>10</v>
      </c>
      <c r="F245" s="102" t="s">
        <v>1248</v>
      </c>
      <c r="G245" s="65"/>
      <c r="H245" s="69"/>
      <c r="I245" s="70"/>
      <c r="J245" s="70"/>
      <c r="K245" s="69" t="s">
        <v>3299</v>
      </c>
      <c r="L245" s="73"/>
      <c r="M245" s="74">
        <v>8544.4853515625</v>
      </c>
      <c r="N245" s="74">
        <v>1299.604736328125</v>
      </c>
      <c r="O245" s="75"/>
      <c r="P245" s="76"/>
      <c r="Q245" s="76"/>
      <c r="R245" s="88"/>
      <c r="S245" s="48">
        <v>1</v>
      </c>
      <c r="T245" s="48">
        <v>1</v>
      </c>
      <c r="U245" s="49">
        <v>0</v>
      </c>
      <c r="V245" s="49">
        <v>0</v>
      </c>
      <c r="W245" s="49">
        <v>0</v>
      </c>
      <c r="X245" s="49">
        <v>0.999998</v>
      </c>
      <c r="Y245" s="49">
        <v>0</v>
      </c>
      <c r="Z245" s="49" t="s">
        <v>5600</v>
      </c>
      <c r="AA245" s="71">
        <v>245</v>
      </c>
      <c r="AB245" s="71"/>
      <c r="AC245" s="72"/>
      <c r="AD245" s="78" t="s">
        <v>3299</v>
      </c>
      <c r="AE245" s="78">
        <v>258</v>
      </c>
      <c r="AF245" s="78">
        <v>165</v>
      </c>
      <c r="AG245" s="78">
        <v>8037</v>
      </c>
      <c r="AH245" s="78">
        <v>3630</v>
      </c>
      <c r="AI245" s="78"/>
      <c r="AJ245" s="78" t="s">
        <v>3633</v>
      </c>
      <c r="AK245" s="78" t="s">
        <v>3913</v>
      </c>
      <c r="AL245" s="83" t="s">
        <v>4088</v>
      </c>
      <c r="AM245" s="78"/>
      <c r="AN245" s="80">
        <v>40760.74322916667</v>
      </c>
      <c r="AO245" s="83" t="s">
        <v>4283</v>
      </c>
      <c r="AP245" s="78" t="b">
        <v>0</v>
      </c>
      <c r="AQ245" s="78" t="b">
        <v>0</v>
      </c>
      <c r="AR245" s="78" t="b">
        <v>1</v>
      </c>
      <c r="AS245" s="78"/>
      <c r="AT245" s="78">
        <v>4</v>
      </c>
      <c r="AU245" s="83" t="s">
        <v>4485</v>
      </c>
      <c r="AV245" s="78" t="b">
        <v>0</v>
      </c>
      <c r="AW245" s="78" t="s">
        <v>4591</v>
      </c>
      <c r="AX245" s="83" t="s">
        <v>4714</v>
      </c>
      <c r="AY245" s="78" t="s">
        <v>66</v>
      </c>
      <c r="AZ245" s="48"/>
      <c r="BA245" s="48"/>
      <c r="BB245" s="48"/>
      <c r="BC245" s="48"/>
      <c r="BD245" s="48" t="s">
        <v>1048</v>
      </c>
      <c r="BE245" s="48" t="s">
        <v>1048</v>
      </c>
      <c r="BF245" s="106" t="s">
        <v>5095</v>
      </c>
      <c r="BG245" s="106" t="s">
        <v>5095</v>
      </c>
      <c r="BH245" s="106" t="s">
        <v>5416</v>
      </c>
      <c r="BI245" s="106" t="s">
        <v>5416</v>
      </c>
      <c r="BJ245" s="86" t="str">
        <f>REPLACE(INDEX(GroupVertices[Group],MATCH(Vertices[[#This Row],[Vertex]],GroupVertices[Vertex],0)),1,1,"")</f>
        <v>85</v>
      </c>
      <c r="BK245" s="2"/>
      <c r="BL245" s="3"/>
      <c r="BM245" s="3"/>
      <c r="BN245" s="3"/>
      <c r="BO245" s="3"/>
    </row>
    <row r="246" spans="1:67" ht="15">
      <c r="A246" s="64" t="s">
        <v>309</v>
      </c>
      <c r="B246" s="65"/>
      <c r="C246" s="65"/>
      <c r="D246" s="66">
        <v>1.5</v>
      </c>
      <c r="E246" s="68">
        <v>10</v>
      </c>
      <c r="F246" s="102" t="s">
        <v>4538</v>
      </c>
      <c r="G246" s="65"/>
      <c r="H246" s="69"/>
      <c r="I246" s="70"/>
      <c r="J246" s="70"/>
      <c r="K246" s="69" t="s">
        <v>3300</v>
      </c>
      <c r="L246" s="73"/>
      <c r="M246" s="74">
        <v>8544.4853515625</v>
      </c>
      <c r="N246" s="74">
        <v>2055.497314453125</v>
      </c>
      <c r="O246" s="75"/>
      <c r="P246" s="76"/>
      <c r="Q246" s="76"/>
      <c r="R246" s="88"/>
      <c r="S246" s="48">
        <v>1</v>
      </c>
      <c r="T246" s="48">
        <v>1</v>
      </c>
      <c r="U246" s="49">
        <v>0</v>
      </c>
      <c r="V246" s="49">
        <v>0</v>
      </c>
      <c r="W246" s="49">
        <v>0</v>
      </c>
      <c r="X246" s="49">
        <v>0.999998</v>
      </c>
      <c r="Y246" s="49">
        <v>0</v>
      </c>
      <c r="Z246" s="49" t="s">
        <v>5600</v>
      </c>
      <c r="AA246" s="71">
        <v>246</v>
      </c>
      <c r="AB246" s="71"/>
      <c r="AC246" s="72"/>
      <c r="AD246" s="78" t="s">
        <v>3300</v>
      </c>
      <c r="AE246" s="78">
        <v>39</v>
      </c>
      <c r="AF246" s="78">
        <v>3</v>
      </c>
      <c r="AG246" s="78">
        <v>236</v>
      </c>
      <c r="AH246" s="78">
        <v>1760</v>
      </c>
      <c r="AI246" s="78"/>
      <c r="AJ246" s="78"/>
      <c r="AK246" s="78"/>
      <c r="AL246" s="78"/>
      <c r="AM246" s="78"/>
      <c r="AN246" s="80">
        <v>43436.90530092592</v>
      </c>
      <c r="AO246" s="83" t="s">
        <v>4284</v>
      </c>
      <c r="AP246" s="78" t="b">
        <v>1</v>
      </c>
      <c r="AQ246" s="78" t="b">
        <v>0</v>
      </c>
      <c r="AR246" s="78" t="b">
        <v>0</v>
      </c>
      <c r="AS246" s="78"/>
      <c r="AT246" s="78">
        <v>0</v>
      </c>
      <c r="AU246" s="78"/>
      <c r="AV246" s="78" t="b">
        <v>0</v>
      </c>
      <c r="AW246" s="78" t="s">
        <v>4591</v>
      </c>
      <c r="AX246" s="83" t="s">
        <v>4715</v>
      </c>
      <c r="AY246" s="78" t="s">
        <v>66</v>
      </c>
      <c r="AZ246" s="48"/>
      <c r="BA246" s="48"/>
      <c r="BB246" s="48"/>
      <c r="BC246" s="48"/>
      <c r="BD246" s="48" t="s">
        <v>1048</v>
      </c>
      <c r="BE246" s="48" t="s">
        <v>1048</v>
      </c>
      <c r="BF246" s="106" t="s">
        <v>5096</v>
      </c>
      <c r="BG246" s="106" t="s">
        <v>5096</v>
      </c>
      <c r="BH246" s="106" t="s">
        <v>5417</v>
      </c>
      <c r="BI246" s="106" t="s">
        <v>5417</v>
      </c>
      <c r="BJ246" s="86" t="str">
        <f>REPLACE(INDEX(GroupVertices[Group],MATCH(Vertices[[#This Row],[Vertex]],GroupVertices[Vertex],0)),1,1,"")</f>
        <v>86</v>
      </c>
      <c r="BK246" s="2"/>
      <c r="BL246" s="3"/>
      <c r="BM246" s="3"/>
      <c r="BN246" s="3"/>
      <c r="BO246" s="3"/>
    </row>
    <row r="247" spans="1:67" ht="15">
      <c r="A247" s="64" t="s">
        <v>315</v>
      </c>
      <c r="B247" s="65"/>
      <c r="C247" s="65"/>
      <c r="D247" s="66">
        <v>1.5</v>
      </c>
      <c r="E247" s="68">
        <v>10</v>
      </c>
      <c r="F247" s="102" t="s">
        <v>1253</v>
      </c>
      <c r="G247" s="65"/>
      <c r="H247" s="69"/>
      <c r="I247" s="70"/>
      <c r="J247" s="70"/>
      <c r="K247" s="69" t="s">
        <v>3307</v>
      </c>
      <c r="L247" s="73"/>
      <c r="M247" s="74">
        <v>9671.5771484375</v>
      </c>
      <c r="N247" s="74">
        <v>1551.5689697265625</v>
      </c>
      <c r="O247" s="75"/>
      <c r="P247" s="76"/>
      <c r="Q247" s="76"/>
      <c r="R247" s="88"/>
      <c r="S247" s="48">
        <v>1</v>
      </c>
      <c r="T247" s="48">
        <v>1</v>
      </c>
      <c r="U247" s="49">
        <v>0</v>
      </c>
      <c r="V247" s="49">
        <v>0</v>
      </c>
      <c r="W247" s="49">
        <v>0</v>
      </c>
      <c r="X247" s="49">
        <v>0.999998</v>
      </c>
      <c r="Y247" s="49">
        <v>0</v>
      </c>
      <c r="Z247" s="49" t="s">
        <v>5600</v>
      </c>
      <c r="AA247" s="71">
        <v>247</v>
      </c>
      <c r="AB247" s="71"/>
      <c r="AC247" s="72"/>
      <c r="AD247" s="78" t="s">
        <v>3307</v>
      </c>
      <c r="AE247" s="78">
        <v>2161</v>
      </c>
      <c r="AF247" s="78">
        <v>530</v>
      </c>
      <c r="AG247" s="78">
        <v>7211</v>
      </c>
      <c r="AH247" s="78">
        <v>2506</v>
      </c>
      <c r="AI247" s="78"/>
      <c r="AJ247" s="78" t="s">
        <v>3639</v>
      </c>
      <c r="AK247" s="78"/>
      <c r="AL247" s="78"/>
      <c r="AM247" s="78"/>
      <c r="AN247" s="80">
        <v>39984.96053240741</v>
      </c>
      <c r="AO247" s="83" t="s">
        <v>4290</v>
      </c>
      <c r="AP247" s="78" t="b">
        <v>0</v>
      </c>
      <c r="AQ247" s="78" t="b">
        <v>0</v>
      </c>
      <c r="AR247" s="78" t="b">
        <v>1</v>
      </c>
      <c r="AS247" s="78"/>
      <c r="AT247" s="78">
        <v>5</v>
      </c>
      <c r="AU247" s="83" t="s">
        <v>4484</v>
      </c>
      <c r="AV247" s="78" t="b">
        <v>0</v>
      </c>
      <c r="AW247" s="78" t="s">
        <v>4591</v>
      </c>
      <c r="AX247" s="83" t="s">
        <v>4722</v>
      </c>
      <c r="AY247" s="78" t="s">
        <v>66</v>
      </c>
      <c r="AZ247" s="48"/>
      <c r="BA247" s="48"/>
      <c r="BB247" s="48"/>
      <c r="BC247" s="48"/>
      <c r="BD247" s="48" t="s">
        <v>1070</v>
      </c>
      <c r="BE247" s="48" t="s">
        <v>1070</v>
      </c>
      <c r="BF247" s="106" t="s">
        <v>5100</v>
      </c>
      <c r="BG247" s="106" t="s">
        <v>5100</v>
      </c>
      <c r="BH247" s="106" t="s">
        <v>5421</v>
      </c>
      <c r="BI247" s="106" t="s">
        <v>5421</v>
      </c>
      <c r="BJ247" s="86" t="str">
        <f>REPLACE(INDEX(GroupVertices[Group],MATCH(Vertices[[#This Row],[Vertex]],GroupVertices[Vertex],0)),1,1,"")</f>
        <v>87</v>
      </c>
      <c r="BK247" s="2"/>
      <c r="BL247" s="3"/>
      <c r="BM247" s="3"/>
      <c r="BN247" s="3"/>
      <c r="BO247" s="3"/>
    </row>
    <row r="248" spans="1:67" ht="15">
      <c r="A248" s="64" t="s">
        <v>316</v>
      </c>
      <c r="B248" s="65"/>
      <c r="C248" s="65"/>
      <c r="D248" s="66">
        <v>1.5</v>
      </c>
      <c r="E248" s="68">
        <v>10</v>
      </c>
      <c r="F248" s="102" t="s">
        <v>4541</v>
      </c>
      <c r="G248" s="65"/>
      <c r="H248" s="69"/>
      <c r="I248" s="70"/>
      <c r="J248" s="70"/>
      <c r="K248" s="69" t="s">
        <v>3308</v>
      </c>
      <c r="L248" s="73"/>
      <c r="M248" s="74">
        <v>9256.0009765625</v>
      </c>
      <c r="N248" s="74">
        <v>570.2347412109375</v>
      </c>
      <c r="O248" s="75"/>
      <c r="P248" s="76"/>
      <c r="Q248" s="76"/>
      <c r="R248" s="88"/>
      <c r="S248" s="48">
        <v>1</v>
      </c>
      <c r="T248" s="48">
        <v>1</v>
      </c>
      <c r="U248" s="49">
        <v>0</v>
      </c>
      <c r="V248" s="49">
        <v>0</v>
      </c>
      <c r="W248" s="49">
        <v>0</v>
      </c>
      <c r="X248" s="49">
        <v>0.999998</v>
      </c>
      <c r="Y248" s="49">
        <v>0</v>
      </c>
      <c r="Z248" s="49" t="s">
        <v>5600</v>
      </c>
      <c r="AA248" s="71">
        <v>248</v>
      </c>
      <c r="AB248" s="71"/>
      <c r="AC248" s="72"/>
      <c r="AD248" s="78" t="s">
        <v>3308</v>
      </c>
      <c r="AE248" s="78">
        <v>254</v>
      </c>
      <c r="AF248" s="78">
        <v>70</v>
      </c>
      <c r="AG248" s="78">
        <v>199</v>
      </c>
      <c r="AH248" s="78">
        <v>635</v>
      </c>
      <c r="AI248" s="78"/>
      <c r="AJ248" s="78"/>
      <c r="AK248" s="78"/>
      <c r="AL248" s="78"/>
      <c r="AM248" s="78"/>
      <c r="AN248" s="80">
        <v>43081.14863425926</v>
      </c>
      <c r="AO248" s="83" t="s">
        <v>4291</v>
      </c>
      <c r="AP248" s="78" t="b">
        <v>1</v>
      </c>
      <c r="AQ248" s="78" t="b">
        <v>0</v>
      </c>
      <c r="AR248" s="78" t="b">
        <v>0</v>
      </c>
      <c r="AS248" s="78"/>
      <c r="AT248" s="78">
        <v>0</v>
      </c>
      <c r="AU248" s="78"/>
      <c r="AV248" s="78" t="b">
        <v>0</v>
      </c>
      <c r="AW248" s="78" t="s">
        <v>4591</v>
      </c>
      <c r="AX248" s="83" t="s">
        <v>4723</v>
      </c>
      <c r="AY248" s="78" t="s">
        <v>66</v>
      </c>
      <c r="AZ248" s="48"/>
      <c r="BA248" s="48"/>
      <c r="BB248" s="48"/>
      <c r="BC248" s="48"/>
      <c r="BD248" s="48" t="s">
        <v>1071</v>
      </c>
      <c r="BE248" s="48" t="s">
        <v>1071</v>
      </c>
      <c r="BF248" s="106" t="s">
        <v>5101</v>
      </c>
      <c r="BG248" s="106" t="s">
        <v>5101</v>
      </c>
      <c r="BH248" s="106" t="s">
        <v>5422</v>
      </c>
      <c r="BI248" s="106" t="s">
        <v>5422</v>
      </c>
      <c r="BJ248" s="86" t="str">
        <f>REPLACE(INDEX(GroupVertices[Group],MATCH(Vertices[[#This Row],[Vertex]],GroupVertices[Vertex],0)),1,1,"")</f>
        <v>88</v>
      </c>
      <c r="BK248" s="2"/>
      <c r="BL248" s="3"/>
      <c r="BM248" s="3"/>
      <c r="BN248" s="3"/>
      <c r="BO248" s="3"/>
    </row>
    <row r="249" spans="1:67" ht="15">
      <c r="A249" s="64" t="s">
        <v>317</v>
      </c>
      <c r="B249" s="65"/>
      <c r="C249" s="65"/>
      <c r="D249" s="66">
        <v>1.5</v>
      </c>
      <c r="E249" s="68">
        <v>10</v>
      </c>
      <c r="F249" s="102" t="s">
        <v>1254</v>
      </c>
      <c r="G249" s="65"/>
      <c r="H249" s="69"/>
      <c r="I249" s="70"/>
      <c r="J249" s="70"/>
      <c r="K249" s="69" t="s">
        <v>3309</v>
      </c>
      <c r="L249" s="73"/>
      <c r="M249" s="74">
        <v>9671.5771484375</v>
      </c>
      <c r="N249" s="74">
        <v>437.62200927734375</v>
      </c>
      <c r="O249" s="75"/>
      <c r="P249" s="76"/>
      <c r="Q249" s="76"/>
      <c r="R249" s="88"/>
      <c r="S249" s="48">
        <v>1</v>
      </c>
      <c r="T249" s="48">
        <v>1</v>
      </c>
      <c r="U249" s="49">
        <v>0</v>
      </c>
      <c r="V249" s="49">
        <v>0</v>
      </c>
      <c r="W249" s="49">
        <v>0</v>
      </c>
      <c r="X249" s="49">
        <v>0.999998</v>
      </c>
      <c r="Y249" s="49">
        <v>0</v>
      </c>
      <c r="Z249" s="49" t="s">
        <v>5600</v>
      </c>
      <c r="AA249" s="71">
        <v>249</v>
      </c>
      <c r="AB249" s="71"/>
      <c r="AC249" s="72"/>
      <c r="AD249" s="78" t="s">
        <v>3309</v>
      </c>
      <c r="AE249" s="78">
        <v>128</v>
      </c>
      <c r="AF249" s="78">
        <v>1681</v>
      </c>
      <c r="AG249" s="78">
        <v>342</v>
      </c>
      <c r="AH249" s="78">
        <v>523</v>
      </c>
      <c r="AI249" s="78"/>
      <c r="AJ249" s="78" t="s">
        <v>3640</v>
      </c>
      <c r="AK249" s="78" t="s">
        <v>3917</v>
      </c>
      <c r="AL249" s="83" t="s">
        <v>4090</v>
      </c>
      <c r="AM249" s="78"/>
      <c r="AN249" s="80">
        <v>40076.03791666667</v>
      </c>
      <c r="AO249" s="83" t="s">
        <v>4292</v>
      </c>
      <c r="AP249" s="78" t="b">
        <v>0</v>
      </c>
      <c r="AQ249" s="78" t="b">
        <v>0</v>
      </c>
      <c r="AR249" s="78" t="b">
        <v>0</v>
      </c>
      <c r="AS249" s="78"/>
      <c r="AT249" s="78">
        <v>34</v>
      </c>
      <c r="AU249" s="83" t="s">
        <v>4488</v>
      </c>
      <c r="AV249" s="78" t="b">
        <v>0</v>
      </c>
      <c r="AW249" s="78" t="s">
        <v>4591</v>
      </c>
      <c r="AX249" s="83" t="s">
        <v>4724</v>
      </c>
      <c r="AY249" s="78" t="s">
        <v>66</v>
      </c>
      <c r="AZ249" s="48" t="s">
        <v>1013</v>
      </c>
      <c r="BA249" s="48" t="s">
        <v>1013</v>
      </c>
      <c r="BB249" s="48" t="s">
        <v>1039</v>
      </c>
      <c r="BC249" s="48" t="s">
        <v>1039</v>
      </c>
      <c r="BD249" s="48" t="s">
        <v>1072</v>
      </c>
      <c r="BE249" s="48" t="s">
        <v>1072</v>
      </c>
      <c r="BF249" s="106" t="s">
        <v>5102</v>
      </c>
      <c r="BG249" s="106" t="s">
        <v>5102</v>
      </c>
      <c r="BH249" s="106" t="s">
        <v>5423</v>
      </c>
      <c r="BI249" s="106" t="s">
        <v>5423</v>
      </c>
      <c r="BJ249" s="86" t="str">
        <f>REPLACE(INDEX(GroupVertices[Group],MATCH(Vertices[[#This Row],[Vertex]],GroupVertices[Vertex],0)),1,1,"")</f>
        <v>89</v>
      </c>
      <c r="BK249" s="2"/>
      <c r="BL249" s="3"/>
      <c r="BM249" s="3"/>
      <c r="BN249" s="3"/>
      <c r="BO249" s="3"/>
    </row>
    <row r="250" spans="1:67" ht="15">
      <c r="A250" s="64" t="s">
        <v>323</v>
      </c>
      <c r="B250" s="65"/>
      <c r="C250" s="65"/>
      <c r="D250" s="66">
        <v>1.5</v>
      </c>
      <c r="E250" s="68">
        <v>10</v>
      </c>
      <c r="F250" s="102" t="s">
        <v>1259</v>
      </c>
      <c r="G250" s="65"/>
      <c r="H250" s="69"/>
      <c r="I250" s="70"/>
      <c r="J250" s="70"/>
      <c r="K250" s="69" t="s">
        <v>3315</v>
      </c>
      <c r="L250" s="73"/>
      <c r="M250" s="74">
        <v>9671.5771484375</v>
      </c>
      <c r="N250" s="74">
        <v>994.5955200195312</v>
      </c>
      <c r="O250" s="75"/>
      <c r="P250" s="76"/>
      <c r="Q250" s="76"/>
      <c r="R250" s="88"/>
      <c r="S250" s="48">
        <v>1</v>
      </c>
      <c r="T250" s="48">
        <v>1</v>
      </c>
      <c r="U250" s="49">
        <v>0</v>
      </c>
      <c r="V250" s="49">
        <v>0</v>
      </c>
      <c r="W250" s="49">
        <v>0</v>
      </c>
      <c r="X250" s="49">
        <v>0.999998</v>
      </c>
      <c r="Y250" s="49">
        <v>0</v>
      </c>
      <c r="Z250" s="49" t="s">
        <v>5600</v>
      </c>
      <c r="AA250" s="71">
        <v>250</v>
      </c>
      <c r="AB250" s="71"/>
      <c r="AC250" s="72"/>
      <c r="AD250" s="78" t="s">
        <v>3315</v>
      </c>
      <c r="AE250" s="78">
        <v>261</v>
      </c>
      <c r="AF250" s="78">
        <v>827</v>
      </c>
      <c r="AG250" s="78">
        <v>3410</v>
      </c>
      <c r="AH250" s="78">
        <v>2800</v>
      </c>
      <c r="AI250" s="78"/>
      <c r="AJ250" s="78" t="s">
        <v>3646</v>
      </c>
      <c r="AK250" s="78" t="s">
        <v>3920</v>
      </c>
      <c r="AL250" s="78"/>
      <c r="AM250" s="78"/>
      <c r="AN250" s="80">
        <v>43266.78420138889</v>
      </c>
      <c r="AO250" s="83" t="s">
        <v>4297</v>
      </c>
      <c r="AP250" s="78" t="b">
        <v>1</v>
      </c>
      <c r="AQ250" s="78" t="b">
        <v>0</v>
      </c>
      <c r="AR250" s="78" t="b">
        <v>1</v>
      </c>
      <c r="AS250" s="78"/>
      <c r="AT250" s="78">
        <v>9</v>
      </c>
      <c r="AU250" s="78"/>
      <c r="AV250" s="78" t="b">
        <v>0</v>
      </c>
      <c r="AW250" s="78" t="s">
        <v>4591</v>
      </c>
      <c r="AX250" s="83" t="s">
        <v>4730</v>
      </c>
      <c r="AY250" s="78" t="s">
        <v>66</v>
      </c>
      <c r="AZ250" s="48"/>
      <c r="BA250" s="48"/>
      <c r="BB250" s="48"/>
      <c r="BC250" s="48"/>
      <c r="BD250" s="48" t="s">
        <v>1048</v>
      </c>
      <c r="BE250" s="48" t="s">
        <v>1048</v>
      </c>
      <c r="BF250" s="106" t="s">
        <v>5105</v>
      </c>
      <c r="BG250" s="106" t="s">
        <v>5105</v>
      </c>
      <c r="BH250" s="106" t="s">
        <v>5426</v>
      </c>
      <c r="BI250" s="106" t="s">
        <v>5426</v>
      </c>
      <c r="BJ250" s="86" t="str">
        <f>REPLACE(INDEX(GroupVertices[Group],MATCH(Vertices[[#This Row],[Vertex]],GroupVertices[Vertex],0)),1,1,"")</f>
        <v>90</v>
      </c>
      <c r="BK250" s="2"/>
      <c r="BL250" s="3"/>
      <c r="BM250" s="3"/>
      <c r="BN250" s="3"/>
      <c r="BO250" s="3"/>
    </row>
    <row r="251" spans="1:67" ht="15">
      <c r="A251" s="64" t="s">
        <v>327</v>
      </c>
      <c r="B251" s="65"/>
      <c r="C251" s="65"/>
      <c r="D251" s="66">
        <v>1.5</v>
      </c>
      <c r="E251" s="68">
        <v>10</v>
      </c>
      <c r="F251" s="102" t="s">
        <v>1263</v>
      </c>
      <c r="G251" s="65"/>
      <c r="H251" s="69"/>
      <c r="I251" s="70"/>
      <c r="J251" s="70"/>
      <c r="K251" s="69" t="s">
        <v>3320</v>
      </c>
      <c r="L251" s="73"/>
      <c r="M251" s="74">
        <v>9256.0009765625</v>
      </c>
      <c r="N251" s="74">
        <v>1405.6949462890625</v>
      </c>
      <c r="O251" s="75"/>
      <c r="P251" s="76"/>
      <c r="Q251" s="76"/>
      <c r="R251" s="88"/>
      <c r="S251" s="48">
        <v>1</v>
      </c>
      <c r="T251" s="48">
        <v>1</v>
      </c>
      <c r="U251" s="49">
        <v>0</v>
      </c>
      <c r="V251" s="49">
        <v>0</v>
      </c>
      <c r="W251" s="49">
        <v>0</v>
      </c>
      <c r="X251" s="49">
        <v>0.999998</v>
      </c>
      <c r="Y251" s="49">
        <v>0</v>
      </c>
      <c r="Z251" s="49" t="s">
        <v>5600</v>
      </c>
      <c r="AA251" s="71">
        <v>251</v>
      </c>
      <c r="AB251" s="71"/>
      <c r="AC251" s="72"/>
      <c r="AD251" s="78" t="s">
        <v>3320</v>
      </c>
      <c r="AE251" s="78">
        <v>455</v>
      </c>
      <c r="AF251" s="78">
        <v>1358</v>
      </c>
      <c r="AG251" s="78">
        <v>168262</v>
      </c>
      <c r="AH251" s="78">
        <v>18370</v>
      </c>
      <c r="AI251" s="78"/>
      <c r="AJ251" s="78" t="s">
        <v>3651</v>
      </c>
      <c r="AK251" s="78"/>
      <c r="AL251" s="83" t="s">
        <v>4098</v>
      </c>
      <c r="AM251" s="78"/>
      <c r="AN251" s="80">
        <v>40379.927199074074</v>
      </c>
      <c r="AO251" s="83" t="s">
        <v>4301</v>
      </c>
      <c r="AP251" s="78" t="b">
        <v>0</v>
      </c>
      <c r="AQ251" s="78" t="b">
        <v>0</v>
      </c>
      <c r="AR251" s="78" t="b">
        <v>1</v>
      </c>
      <c r="AS251" s="78"/>
      <c r="AT251" s="78">
        <v>33</v>
      </c>
      <c r="AU251" s="83" t="s">
        <v>4496</v>
      </c>
      <c r="AV251" s="78" t="b">
        <v>0</v>
      </c>
      <c r="AW251" s="78" t="s">
        <v>4591</v>
      </c>
      <c r="AX251" s="83" t="s">
        <v>4735</v>
      </c>
      <c r="AY251" s="78" t="s">
        <v>66</v>
      </c>
      <c r="AZ251" s="48"/>
      <c r="BA251" s="48"/>
      <c r="BB251" s="48"/>
      <c r="BC251" s="48"/>
      <c r="BD251" s="48" t="s">
        <v>1048</v>
      </c>
      <c r="BE251" s="48" t="s">
        <v>1048</v>
      </c>
      <c r="BF251" s="106" t="s">
        <v>5108</v>
      </c>
      <c r="BG251" s="106" t="s">
        <v>5108</v>
      </c>
      <c r="BH251" s="106" t="s">
        <v>5429</v>
      </c>
      <c r="BI251" s="106" t="s">
        <v>5429</v>
      </c>
      <c r="BJ251" s="86" t="str">
        <f>REPLACE(INDEX(GroupVertices[Group],MATCH(Vertices[[#This Row],[Vertex]],GroupVertices[Vertex],0)),1,1,"")</f>
        <v>91</v>
      </c>
      <c r="BK251" s="2"/>
      <c r="BL251" s="3"/>
      <c r="BM251" s="3"/>
      <c r="BN251" s="3"/>
      <c r="BO251" s="3"/>
    </row>
    <row r="252" spans="1:67" ht="15">
      <c r="A252" s="64" t="s">
        <v>328</v>
      </c>
      <c r="B252" s="65"/>
      <c r="C252" s="65"/>
      <c r="D252" s="66">
        <v>1.5</v>
      </c>
      <c r="E252" s="68">
        <v>10</v>
      </c>
      <c r="F252" s="102" t="s">
        <v>1264</v>
      </c>
      <c r="G252" s="65"/>
      <c r="H252" s="69"/>
      <c r="I252" s="70"/>
      <c r="J252" s="70"/>
      <c r="K252" s="69" t="s">
        <v>3321</v>
      </c>
      <c r="L252" s="73"/>
      <c r="M252" s="74">
        <v>8909.6884765625</v>
      </c>
      <c r="N252" s="74">
        <v>543.7122192382812</v>
      </c>
      <c r="O252" s="75"/>
      <c r="P252" s="76"/>
      <c r="Q252" s="76"/>
      <c r="R252" s="88"/>
      <c r="S252" s="48">
        <v>1</v>
      </c>
      <c r="T252" s="48">
        <v>1</v>
      </c>
      <c r="U252" s="49">
        <v>0</v>
      </c>
      <c r="V252" s="49">
        <v>0</v>
      </c>
      <c r="W252" s="49">
        <v>0</v>
      </c>
      <c r="X252" s="49">
        <v>0.999998</v>
      </c>
      <c r="Y252" s="49">
        <v>0</v>
      </c>
      <c r="Z252" s="49" t="s">
        <v>5600</v>
      </c>
      <c r="AA252" s="71">
        <v>252</v>
      </c>
      <c r="AB252" s="71"/>
      <c r="AC252" s="72"/>
      <c r="AD252" s="78" t="s">
        <v>3321</v>
      </c>
      <c r="AE252" s="78">
        <v>200</v>
      </c>
      <c r="AF252" s="78">
        <v>231</v>
      </c>
      <c r="AG252" s="78">
        <v>4821</v>
      </c>
      <c r="AH252" s="78">
        <v>2208</v>
      </c>
      <c r="AI252" s="78"/>
      <c r="AJ252" s="78" t="s">
        <v>3652</v>
      </c>
      <c r="AK252" s="78" t="s">
        <v>3923</v>
      </c>
      <c r="AL252" s="78"/>
      <c r="AM252" s="78"/>
      <c r="AN252" s="80">
        <v>43342.14380787037</v>
      </c>
      <c r="AO252" s="83" t="s">
        <v>4302</v>
      </c>
      <c r="AP252" s="78" t="b">
        <v>1</v>
      </c>
      <c r="AQ252" s="78" t="b">
        <v>0</v>
      </c>
      <c r="AR252" s="78" t="b">
        <v>0</v>
      </c>
      <c r="AS252" s="78"/>
      <c r="AT252" s="78">
        <v>0</v>
      </c>
      <c r="AU252" s="78"/>
      <c r="AV252" s="78" t="b">
        <v>0</v>
      </c>
      <c r="AW252" s="78" t="s">
        <v>4591</v>
      </c>
      <c r="AX252" s="83" t="s">
        <v>4736</v>
      </c>
      <c r="AY252" s="78" t="s">
        <v>66</v>
      </c>
      <c r="AZ252" s="48"/>
      <c r="BA252" s="48"/>
      <c r="BB252" s="48"/>
      <c r="BC252" s="48"/>
      <c r="BD252" s="48" t="s">
        <v>1048</v>
      </c>
      <c r="BE252" s="48" t="s">
        <v>1048</v>
      </c>
      <c r="BF252" s="106" t="s">
        <v>5109</v>
      </c>
      <c r="BG252" s="106" t="s">
        <v>5109</v>
      </c>
      <c r="BH252" s="106" t="s">
        <v>5430</v>
      </c>
      <c r="BI252" s="106" t="s">
        <v>5430</v>
      </c>
      <c r="BJ252" s="86" t="str">
        <f>REPLACE(INDEX(GroupVertices[Group],MATCH(Vertices[[#This Row],[Vertex]],GroupVertices[Vertex],0)),1,1,"")</f>
        <v>92</v>
      </c>
      <c r="BK252" s="2"/>
      <c r="BL252" s="3"/>
      <c r="BM252" s="3"/>
      <c r="BN252" s="3"/>
      <c r="BO252" s="3"/>
    </row>
    <row r="253" spans="1:67" ht="15">
      <c r="A253" s="64" t="s">
        <v>331</v>
      </c>
      <c r="B253" s="65"/>
      <c r="C253" s="65"/>
      <c r="D253" s="66">
        <v>1.5</v>
      </c>
      <c r="E253" s="68">
        <v>10</v>
      </c>
      <c r="F253" s="102" t="s">
        <v>1266</v>
      </c>
      <c r="G253" s="65"/>
      <c r="H253" s="69"/>
      <c r="I253" s="70"/>
      <c r="J253" s="70"/>
      <c r="K253" s="69" t="s">
        <v>3325</v>
      </c>
      <c r="L253" s="73"/>
      <c r="M253" s="74">
        <v>8909.6884765625</v>
      </c>
      <c r="N253" s="74">
        <v>1326.1273193359375</v>
      </c>
      <c r="O253" s="75"/>
      <c r="P253" s="76"/>
      <c r="Q253" s="76"/>
      <c r="R253" s="88"/>
      <c r="S253" s="48">
        <v>1</v>
      </c>
      <c r="T253" s="48">
        <v>1</v>
      </c>
      <c r="U253" s="49">
        <v>0</v>
      </c>
      <c r="V253" s="49">
        <v>0</v>
      </c>
      <c r="W253" s="49">
        <v>0</v>
      </c>
      <c r="X253" s="49">
        <v>0.999998</v>
      </c>
      <c r="Y253" s="49">
        <v>0</v>
      </c>
      <c r="Z253" s="49" t="s">
        <v>5600</v>
      </c>
      <c r="AA253" s="71">
        <v>253</v>
      </c>
      <c r="AB253" s="71"/>
      <c r="AC253" s="72"/>
      <c r="AD253" s="78" t="s">
        <v>3325</v>
      </c>
      <c r="AE253" s="78">
        <v>388</v>
      </c>
      <c r="AF253" s="78">
        <v>1090</v>
      </c>
      <c r="AG253" s="78">
        <v>157461</v>
      </c>
      <c r="AH253" s="78">
        <v>6790</v>
      </c>
      <c r="AI253" s="78"/>
      <c r="AJ253" s="78" t="s">
        <v>3655</v>
      </c>
      <c r="AK253" s="78" t="s">
        <v>3069</v>
      </c>
      <c r="AL253" s="78"/>
      <c r="AM253" s="78"/>
      <c r="AN253" s="80">
        <v>39950.000231481485</v>
      </c>
      <c r="AO253" s="83" t="s">
        <v>4306</v>
      </c>
      <c r="AP253" s="78" t="b">
        <v>0</v>
      </c>
      <c r="AQ253" s="78" t="b">
        <v>0</v>
      </c>
      <c r="AR253" s="78" t="b">
        <v>0</v>
      </c>
      <c r="AS253" s="78"/>
      <c r="AT253" s="78">
        <v>31</v>
      </c>
      <c r="AU253" s="83" t="s">
        <v>4485</v>
      </c>
      <c r="AV253" s="78" t="b">
        <v>0</v>
      </c>
      <c r="AW253" s="78" t="s">
        <v>4591</v>
      </c>
      <c r="AX253" s="83" t="s">
        <v>4740</v>
      </c>
      <c r="AY253" s="78" t="s">
        <v>66</v>
      </c>
      <c r="AZ253" s="48"/>
      <c r="BA253" s="48"/>
      <c r="BB253" s="48"/>
      <c r="BC253" s="48"/>
      <c r="BD253" s="48" t="s">
        <v>1048</v>
      </c>
      <c r="BE253" s="48" t="s">
        <v>1048</v>
      </c>
      <c r="BF253" s="106" t="s">
        <v>5112</v>
      </c>
      <c r="BG253" s="106" t="s">
        <v>5112</v>
      </c>
      <c r="BH253" s="106" t="s">
        <v>5433</v>
      </c>
      <c r="BI253" s="106" t="s">
        <v>5433</v>
      </c>
      <c r="BJ253" s="86" t="str">
        <f>REPLACE(INDEX(GroupVertices[Group],MATCH(Vertices[[#This Row],[Vertex]],GroupVertices[Vertex],0)),1,1,"")</f>
        <v>93</v>
      </c>
      <c r="BK253" s="2"/>
      <c r="BL253" s="3"/>
      <c r="BM253" s="3"/>
      <c r="BN253" s="3"/>
      <c r="BO253" s="3"/>
    </row>
    <row r="254" spans="1:67" ht="15">
      <c r="A254" s="64" t="s">
        <v>335</v>
      </c>
      <c r="B254" s="65"/>
      <c r="C254" s="65"/>
      <c r="D254" s="66">
        <v>1.5</v>
      </c>
      <c r="E254" s="68">
        <v>10</v>
      </c>
      <c r="F254" s="102" t="s">
        <v>1270</v>
      </c>
      <c r="G254" s="65"/>
      <c r="H254" s="69"/>
      <c r="I254" s="70"/>
      <c r="J254" s="70"/>
      <c r="K254" s="69" t="s">
        <v>3329</v>
      </c>
      <c r="L254" s="73"/>
      <c r="M254" s="74">
        <v>9715.6533203125</v>
      </c>
      <c r="N254" s="74">
        <v>2161.587646484375</v>
      </c>
      <c r="O254" s="75"/>
      <c r="P254" s="76"/>
      <c r="Q254" s="76"/>
      <c r="R254" s="88"/>
      <c r="S254" s="48">
        <v>1</v>
      </c>
      <c r="T254" s="48">
        <v>1</v>
      </c>
      <c r="U254" s="49">
        <v>0</v>
      </c>
      <c r="V254" s="49">
        <v>0</v>
      </c>
      <c r="W254" s="49">
        <v>0</v>
      </c>
      <c r="X254" s="49">
        <v>0.999998</v>
      </c>
      <c r="Y254" s="49">
        <v>0</v>
      </c>
      <c r="Z254" s="49" t="s">
        <v>5600</v>
      </c>
      <c r="AA254" s="71">
        <v>254</v>
      </c>
      <c r="AB254" s="71"/>
      <c r="AC254" s="72"/>
      <c r="AD254" s="78" t="s">
        <v>3329</v>
      </c>
      <c r="AE254" s="78">
        <v>1299</v>
      </c>
      <c r="AF254" s="78">
        <v>1199</v>
      </c>
      <c r="AG254" s="78">
        <v>7813</v>
      </c>
      <c r="AH254" s="78">
        <v>6224</v>
      </c>
      <c r="AI254" s="78"/>
      <c r="AJ254" s="78" t="s">
        <v>3659</v>
      </c>
      <c r="AK254" s="78" t="s">
        <v>3927</v>
      </c>
      <c r="AL254" s="78"/>
      <c r="AM254" s="78"/>
      <c r="AN254" s="80">
        <v>41183.13377314815</v>
      </c>
      <c r="AO254" s="83" t="s">
        <v>4310</v>
      </c>
      <c r="AP254" s="78" t="b">
        <v>1</v>
      </c>
      <c r="AQ254" s="78" t="b">
        <v>0</v>
      </c>
      <c r="AR254" s="78" t="b">
        <v>0</v>
      </c>
      <c r="AS254" s="78"/>
      <c r="AT254" s="78">
        <v>22</v>
      </c>
      <c r="AU254" s="83" t="s">
        <v>4485</v>
      </c>
      <c r="AV254" s="78" t="b">
        <v>0</v>
      </c>
      <c r="AW254" s="78" t="s">
        <v>4591</v>
      </c>
      <c r="AX254" s="83" t="s">
        <v>4744</v>
      </c>
      <c r="AY254" s="78" t="s">
        <v>66</v>
      </c>
      <c r="AZ254" s="48"/>
      <c r="BA254" s="48"/>
      <c r="BB254" s="48"/>
      <c r="BC254" s="48"/>
      <c r="BD254" s="48" t="s">
        <v>1052</v>
      </c>
      <c r="BE254" s="48" t="s">
        <v>1052</v>
      </c>
      <c r="BF254" s="106" t="s">
        <v>5116</v>
      </c>
      <c r="BG254" s="106" t="s">
        <v>5116</v>
      </c>
      <c r="BH254" s="106" t="s">
        <v>5437</v>
      </c>
      <c r="BI254" s="106" t="s">
        <v>5437</v>
      </c>
      <c r="BJ254" s="86" t="str">
        <f>REPLACE(INDEX(GroupVertices[Group],MATCH(Vertices[[#This Row],[Vertex]],GroupVertices[Vertex],0)),1,1,"")</f>
        <v>94</v>
      </c>
      <c r="BK254" s="2"/>
      <c r="BL254" s="3"/>
      <c r="BM254" s="3"/>
      <c r="BN254" s="3"/>
      <c r="BO254" s="3"/>
    </row>
    <row r="255" spans="1:67" ht="15">
      <c r="A255" s="64" t="s">
        <v>336</v>
      </c>
      <c r="B255" s="65"/>
      <c r="C255" s="65"/>
      <c r="D255" s="66">
        <v>1.5</v>
      </c>
      <c r="E255" s="68">
        <v>10</v>
      </c>
      <c r="F255" s="102" t="s">
        <v>1271</v>
      </c>
      <c r="G255" s="65"/>
      <c r="H255" s="69"/>
      <c r="I255" s="70"/>
      <c r="J255" s="70"/>
      <c r="K255" s="69" t="s">
        <v>3330</v>
      </c>
      <c r="L255" s="73"/>
      <c r="M255" s="74">
        <v>9300.0771484375</v>
      </c>
      <c r="N255" s="74">
        <v>2161.587646484375</v>
      </c>
      <c r="O255" s="75"/>
      <c r="P255" s="76"/>
      <c r="Q255" s="76"/>
      <c r="R255" s="88"/>
      <c r="S255" s="48">
        <v>1</v>
      </c>
      <c r="T255" s="48">
        <v>1</v>
      </c>
      <c r="U255" s="49">
        <v>0</v>
      </c>
      <c r="V255" s="49">
        <v>0</v>
      </c>
      <c r="W255" s="49">
        <v>0</v>
      </c>
      <c r="X255" s="49">
        <v>0.999998</v>
      </c>
      <c r="Y255" s="49">
        <v>0</v>
      </c>
      <c r="Z255" s="49" t="s">
        <v>5600</v>
      </c>
      <c r="AA255" s="71">
        <v>255</v>
      </c>
      <c r="AB255" s="71"/>
      <c r="AC255" s="72"/>
      <c r="AD255" s="78" t="s">
        <v>3330</v>
      </c>
      <c r="AE255" s="78">
        <v>150</v>
      </c>
      <c r="AF255" s="78">
        <v>27</v>
      </c>
      <c r="AG255" s="78">
        <v>117</v>
      </c>
      <c r="AH255" s="78">
        <v>344</v>
      </c>
      <c r="AI255" s="78"/>
      <c r="AJ255" s="78" t="s">
        <v>3660</v>
      </c>
      <c r="AK255" s="78" t="s">
        <v>3928</v>
      </c>
      <c r="AL255" s="78"/>
      <c r="AM255" s="78"/>
      <c r="AN255" s="80">
        <v>41355.60574074074</v>
      </c>
      <c r="AO255" s="83" t="s">
        <v>4311</v>
      </c>
      <c r="AP255" s="78" t="b">
        <v>1</v>
      </c>
      <c r="AQ255" s="78" t="b">
        <v>0</v>
      </c>
      <c r="AR255" s="78" t="b">
        <v>0</v>
      </c>
      <c r="AS255" s="78"/>
      <c r="AT255" s="78">
        <v>0</v>
      </c>
      <c r="AU255" s="83" t="s">
        <v>4485</v>
      </c>
      <c r="AV255" s="78" t="b">
        <v>0</v>
      </c>
      <c r="AW255" s="78" t="s">
        <v>4591</v>
      </c>
      <c r="AX255" s="83" t="s">
        <v>4745</v>
      </c>
      <c r="AY255" s="78" t="s">
        <v>66</v>
      </c>
      <c r="AZ255" s="48"/>
      <c r="BA255" s="48"/>
      <c r="BB255" s="48"/>
      <c r="BC255" s="48"/>
      <c r="BD255" s="48" t="s">
        <v>1048</v>
      </c>
      <c r="BE255" s="48" t="s">
        <v>1048</v>
      </c>
      <c r="BF255" s="106" t="s">
        <v>5117</v>
      </c>
      <c r="BG255" s="106" t="s">
        <v>5117</v>
      </c>
      <c r="BH255" s="106" t="s">
        <v>5438</v>
      </c>
      <c r="BI255" s="106" t="s">
        <v>5438</v>
      </c>
      <c r="BJ255" s="86" t="str">
        <f>REPLACE(INDEX(GroupVertices[Group],MATCH(Vertices[[#This Row],[Vertex]],GroupVertices[Vertex],0)),1,1,"")</f>
        <v>95</v>
      </c>
      <c r="BK255" s="2"/>
      <c r="BL255" s="3"/>
      <c r="BM255" s="3"/>
      <c r="BN255" s="3"/>
      <c r="BO255" s="3"/>
    </row>
    <row r="256" spans="1:67" ht="15">
      <c r="A256" s="64" t="s">
        <v>337</v>
      </c>
      <c r="B256" s="65"/>
      <c r="C256" s="65"/>
      <c r="D256" s="66">
        <v>1.5</v>
      </c>
      <c r="E256" s="68">
        <v>10</v>
      </c>
      <c r="F256" s="102" t="s">
        <v>1272</v>
      </c>
      <c r="G256" s="65"/>
      <c r="H256" s="69"/>
      <c r="I256" s="70"/>
      <c r="J256" s="70"/>
      <c r="K256" s="69" t="s">
        <v>3331</v>
      </c>
      <c r="L256" s="73"/>
      <c r="M256" s="74">
        <v>8575.96875</v>
      </c>
      <c r="N256" s="74">
        <v>4256.86865234375</v>
      </c>
      <c r="O256" s="75"/>
      <c r="P256" s="76"/>
      <c r="Q256" s="76"/>
      <c r="R256" s="88"/>
      <c r="S256" s="48">
        <v>1</v>
      </c>
      <c r="T256" s="48">
        <v>1</v>
      </c>
      <c r="U256" s="49">
        <v>0</v>
      </c>
      <c r="V256" s="49">
        <v>0</v>
      </c>
      <c r="W256" s="49">
        <v>0</v>
      </c>
      <c r="X256" s="49">
        <v>0.999998</v>
      </c>
      <c r="Y256" s="49">
        <v>0</v>
      </c>
      <c r="Z256" s="49" t="s">
        <v>5600</v>
      </c>
      <c r="AA256" s="71">
        <v>256</v>
      </c>
      <c r="AB256" s="71"/>
      <c r="AC256" s="72"/>
      <c r="AD256" s="78" t="s">
        <v>3331</v>
      </c>
      <c r="AE256" s="78">
        <v>505</v>
      </c>
      <c r="AF256" s="78">
        <v>817</v>
      </c>
      <c r="AG256" s="78">
        <v>87366</v>
      </c>
      <c r="AH256" s="78">
        <v>22148</v>
      </c>
      <c r="AI256" s="78"/>
      <c r="AJ256" s="78" t="s">
        <v>3661</v>
      </c>
      <c r="AK256" s="78" t="s">
        <v>3929</v>
      </c>
      <c r="AL256" s="78"/>
      <c r="AM256" s="78"/>
      <c r="AN256" s="80">
        <v>40110.686064814814</v>
      </c>
      <c r="AO256" s="83" t="s">
        <v>4312</v>
      </c>
      <c r="AP256" s="78" t="b">
        <v>0</v>
      </c>
      <c r="AQ256" s="78" t="b">
        <v>0</v>
      </c>
      <c r="AR256" s="78" t="b">
        <v>1</v>
      </c>
      <c r="AS256" s="78"/>
      <c r="AT256" s="78">
        <v>9</v>
      </c>
      <c r="AU256" s="83" t="s">
        <v>4485</v>
      </c>
      <c r="AV256" s="78" t="b">
        <v>0</v>
      </c>
      <c r="AW256" s="78" t="s">
        <v>4591</v>
      </c>
      <c r="AX256" s="83" t="s">
        <v>4746</v>
      </c>
      <c r="AY256" s="78" t="s">
        <v>66</v>
      </c>
      <c r="AZ256" s="48"/>
      <c r="BA256" s="48"/>
      <c r="BB256" s="48"/>
      <c r="BC256" s="48"/>
      <c r="BD256" s="48" t="s">
        <v>1048</v>
      </c>
      <c r="BE256" s="48" t="s">
        <v>1048</v>
      </c>
      <c r="BF256" s="106" t="s">
        <v>5118</v>
      </c>
      <c r="BG256" s="106" t="s">
        <v>5118</v>
      </c>
      <c r="BH256" s="106" t="s">
        <v>5439</v>
      </c>
      <c r="BI256" s="106" t="s">
        <v>5439</v>
      </c>
      <c r="BJ256" s="86" t="str">
        <f>REPLACE(INDEX(GroupVertices[Group],MATCH(Vertices[[#This Row],[Vertex]],GroupVertices[Vertex],0)),1,1,"")</f>
        <v>96</v>
      </c>
      <c r="BK256" s="2"/>
      <c r="BL256" s="3"/>
      <c r="BM256" s="3"/>
      <c r="BN256" s="3"/>
      <c r="BO256" s="3"/>
    </row>
    <row r="257" spans="1:67" ht="15">
      <c r="A257" s="64" t="s">
        <v>338</v>
      </c>
      <c r="B257" s="65"/>
      <c r="C257" s="65"/>
      <c r="D257" s="66">
        <v>1.5</v>
      </c>
      <c r="E257" s="68">
        <v>10</v>
      </c>
      <c r="F257" s="102" t="s">
        <v>1273</v>
      </c>
      <c r="G257" s="65"/>
      <c r="H257" s="69"/>
      <c r="I257" s="70"/>
      <c r="J257" s="70"/>
      <c r="K257" s="69" t="s">
        <v>3332</v>
      </c>
      <c r="L257" s="73"/>
      <c r="M257" s="74">
        <v>8191.8759765625</v>
      </c>
      <c r="N257" s="74">
        <v>4256.86865234375</v>
      </c>
      <c r="O257" s="75"/>
      <c r="P257" s="76"/>
      <c r="Q257" s="76"/>
      <c r="R257" s="88"/>
      <c r="S257" s="48">
        <v>1</v>
      </c>
      <c r="T257" s="48">
        <v>1</v>
      </c>
      <c r="U257" s="49">
        <v>0</v>
      </c>
      <c r="V257" s="49">
        <v>0</v>
      </c>
      <c r="W257" s="49">
        <v>0</v>
      </c>
      <c r="X257" s="49">
        <v>0.999998</v>
      </c>
      <c r="Y257" s="49">
        <v>0</v>
      </c>
      <c r="Z257" s="49" t="s">
        <v>5600</v>
      </c>
      <c r="AA257" s="71">
        <v>257</v>
      </c>
      <c r="AB257" s="71"/>
      <c r="AC257" s="72"/>
      <c r="AD257" s="78" t="s">
        <v>3332</v>
      </c>
      <c r="AE257" s="78">
        <v>292</v>
      </c>
      <c r="AF257" s="78">
        <v>253</v>
      </c>
      <c r="AG257" s="78">
        <v>10666</v>
      </c>
      <c r="AH257" s="78">
        <v>7532</v>
      </c>
      <c r="AI257" s="78"/>
      <c r="AJ257" s="78" t="s">
        <v>3662</v>
      </c>
      <c r="AK257" s="78" t="s">
        <v>3930</v>
      </c>
      <c r="AL257" s="78"/>
      <c r="AM257" s="78"/>
      <c r="AN257" s="80">
        <v>39981.19133101852</v>
      </c>
      <c r="AO257" s="83" t="s">
        <v>4313</v>
      </c>
      <c r="AP257" s="78" t="b">
        <v>0</v>
      </c>
      <c r="AQ257" s="78" t="b">
        <v>0</v>
      </c>
      <c r="AR257" s="78" t="b">
        <v>1</v>
      </c>
      <c r="AS257" s="78"/>
      <c r="AT257" s="78">
        <v>2</v>
      </c>
      <c r="AU257" s="83" t="s">
        <v>4485</v>
      </c>
      <c r="AV257" s="78" t="b">
        <v>0</v>
      </c>
      <c r="AW257" s="78" t="s">
        <v>4591</v>
      </c>
      <c r="AX257" s="83" t="s">
        <v>4747</v>
      </c>
      <c r="AY257" s="78" t="s">
        <v>66</v>
      </c>
      <c r="AZ257" s="48"/>
      <c r="BA257" s="48"/>
      <c r="BB257" s="48"/>
      <c r="BC257" s="48"/>
      <c r="BD257" s="48" t="s">
        <v>1048</v>
      </c>
      <c r="BE257" s="48" t="s">
        <v>1048</v>
      </c>
      <c r="BF257" s="106" t="s">
        <v>5119</v>
      </c>
      <c r="BG257" s="106" t="s">
        <v>5119</v>
      </c>
      <c r="BH257" s="106" t="s">
        <v>5440</v>
      </c>
      <c r="BI257" s="106" t="s">
        <v>5440</v>
      </c>
      <c r="BJ257" s="86" t="str">
        <f>REPLACE(INDEX(GroupVertices[Group],MATCH(Vertices[[#This Row],[Vertex]],GroupVertices[Vertex],0)),1,1,"")</f>
        <v>97</v>
      </c>
      <c r="BK257" s="2"/>
      <c r="BL257" s="3"/>
      <c r="BM257" s="3"/>
      <c r="BN257" s="3"/>
      <c r="BO257" s="3"/>
    </row>
    <row r="258" spans="1:67" ht="15">
      <c r="A258" s="64" t="s">
        <v>342</v>
      </c>
      <c r="B258" s="65"/>
      <c r="C258" s="65"/>
      <c r="D258" s="66">
        <v>1.5</v>
      </c>
      <c r="E258" s="68">
        <v>10</v>
      </c>
      <c r="F258" s="102" t="s">
        <v>1276</v>
      </c>
      <c r="G258" s="65"/>
      <c r="H258" s="69"/>
      <c r="I258" s="70"/>
      <c r="J258" s="70"/>
      <c r="K258" s="69" t="s">
        <v>3336</v>
      </c>
      <c r="L258" s="73"/>
      <c r="M258" s="74">
        <v>9344.1533203125</v>
      </c>
      <c r="N258" s="74">
        <v>4256.86865234375</v>
      </c>
      <c r="O258" s="75"/>
      <c r="P258" s="76"/>
      <c r="Q258" s="76"/>
      <c r="R258" s="88"/>
      <c r="S258" s="48">
        <v>1</v>
      </c>
      <c r="T258" s="48">
        <v>1</v>
      </c>
      <c r="U258" s="49">
        <v>0</v>
      </c>
      <c r="V258" s="49">
        <v>0</v>
      </c>
      <c r="W258" s="49">
        <v>0</v>
      </c>
      <c r="X258" s="49">
        <v>0.999998</v>
      </c>
      <c r="Y258" s="49">
        <v>0</v>
      </c>
      <c r="Z258" s="49" t="s">
        <v>5600</v>
      </c>
      <c r="AA258" s="71">
        <v>258</v>
      </c>
      <c r="AB258" s="71"/>
      <c r="AC258" s="72"/>
      <c r="AD258" s="78" t="s">
        <v>3336</v>
      </c>
      <c r="AE258" s="78">
        <v>135</v>
      </c>
      <c r="AF258" s="78">
        <v>228</v>
      </c>
      <c r="AG258" s="78">
        <v>2241</v>
      </c>
      <c r="AH258" s="78">
        <v>3886</v>
      </c>
      <c r="AI258" s="78"/>
      <c r="AJ258" s="78" t="s">
        <v>3666</v>
      </c>
      <c r="AK258" s="78" t="s">
        <v>3932</v>
      </c>
      <c r="AL258" s="78"/>
      <c r="AM258" s="78"/>
      <c r="AN258" s="80">
        <v>41672.064722222225</v>
      </c>
      <c r="AO258" s="83" t="s">
        <v>4317</v>
      </c>
      <c r="AP258" s="78" t="b">
        <v>1</v>
      </c>
      <c r="AQ258" s="78" t="b">
        <v>0</v>
      </c>
      <c r="AR258" s="78" t="b">
        <v>0</v>
      </c>
      <c r="AS258" s="78"/>
      <c r="AT258" s="78">
        <v>10</v>
      </c>
      <c r="AU258" s="83" t="s">
        <v>4485</v>
      </c>
      <c r="AV258" s="78" t="b">
        <v>0</v>
      </c>
      <c r="AW258" s="78" t="s">
        <v>4591</v>
      </c>
      <c r="AX258" s="83" t="s">
        <v>4751</v>
      </c>
      <c r="AY258" s="78" t="s">
        <v>66</v>
      </c>
      <c r="AZ258" s="48"/>
      <c r="BA258" s="48"/>
      <c r="BB258" s="48"/>
      <c r="BC258" s="48"/>
      <c r="BD258" s="48" t="s">
        <v>1081</v>
      </c>
      <c r="BE258" s="48" t="s">
        <v>4998</v>
      </c>
      <c r="BF258" s="106" t="s">
        <v>5123</v>
      </c>
      <c r="BG258" s="106" t="s">
        <v>5285</v>
      </c>
      <c r="BH258" s="106" t="s">
        <v>5444</v>
      </c>
      <c r="BI258" s="106" t="s">
        <v>5444</v>
      </c>
      <c r="BJ258" s="86" t="str">
        <f>REPLACE(INDEX(GroupVertices[Group],MATCH(Vertices[[#This Row],[Vertex]],GroupVertices[Vertex],0)),1,1,"")</f>
        <v>98</v>
      </c>
      <c r="BK258" s="2"/>
      <c r="BL258" s="3"/>
      <c r="BM258" s="3"/>
      <c r="BN258" s="3"/>
      <c r="BO258" s="3"/>
    </row>
    <row r="259" spans="1:67" ht="15">
      <c r="A259" s="64" t="s">
        <v>343</v>
      </c>
      <c r="B259" s="65"/>
      <c r="C259" s="65"/>
      <c r="D259" s="66">
        <v>1.5</v>
      </c>
      <c r="E259" s="68">
        <v>10</v>
      </c>
      <c r="F259" s="102" t="s">
        <v>1277</v>
      </c>
      <c r="G259" s="65"/>
      <c r="H259" s="69"/>
      <c r="I259" s="70"/>
      <c r="J259" s="70"/>
      <c r="K259" s="69" t="s">
        <v>3337</v>
      </c>
      <c r="L259" s="73"/>
      <c r="M259" s="74">
        <v>8960.0615234375</v>
      </c>
      <c r="N259" s="74">
        <v>4256.86865234375</v>
      </c>
      <c r="O259" s="75"/>
      <c r="P259" s="76"/>
      <c r="Q259" s="76"/>
      <c r="R259" s="88"/>
      <c r="S259" s="48">
        <v>1</v>
      </c>
      <c r="T259" s="48">
        <v>1</v>
      </c>
      <c r="U259" s="49">
        <v>0</v>
      </c>
      <c r="V259" s="49">
        <v>0</v>
      </c>
      <c r="W259" s="49">
        <v>0</v>
      </c>
      <c r="X259" s="49">
        <v>0.999998</v>
      </c>
      <c r="Y259" s="49">
        <v>0</v>
      </c>
      <c r="Z259" s="49" t="s">
        <v>5600</v>
      </c>
      <c r="AA259" s="71">
        <v>259</v>
      </c>
      <c r="AB259" s="71"/>
      <c r="AC259" s="72"/>
      <c r="AD259" s="78" t="s">
        <v>3337</v>
      </c>
      <c r="AE259" s="78">
        <v>215</v>
      </c>
      <c r="AF259" s="78">
        <v>208</v>
      </c>
      <c r="AG259" s="78">
        <v>10999</v>
      </c>
      <c r="AH259" s="78">
        <v>1083</v>
      </c>
      <c r="AI259" s="78"/>
      <c r="AJ259" s="78" t="s">
        <v>3667</v>
      </c>
      <c r="AK259" s="78" t="s">
        <v>3933</v>
      </c>
      <c r="AL259" s="78"/>
      <c r="AM259" s="78"/>
      <c r="AN259" s="80">
        <v>40881.02422453704</v>
      </c>
      <c r="AO259" s="83" t="s">
        <v>4318</v>
      </c>
      <c r="AP259" s="78" t="b">
        <v>1</v>
      </c>
      <c r="AQ259" s="78" t="b">
        <v>0</v>
      </c>
      <c r="AR259" s="78" t="b">
        <v>0</v>
      </c>
      <c r="AS259" s="78"/>
      <c r="AT259" s="78">
        <v>28</v>
      </c>
      <c r="AU259" s="83" t="s">
        <v>4485</v>
      </c>
      <c r="AV259" s="78" t="b">
        <v>0</v>
      </c>
      <c r="AW259" s="78" t="s">
        <v>4591</v>
      </c>
      <c r="AX259" s="83" t="s">
        <v>4752</v>
      </c>
      <c r="AY259" s="78" t="s">
        <v>66</v>
      </c>
      <c r="AZ259" s="48"/>
      <c r="BA259" s="48"/>
      <c r="BB259" s="48"/>
      <c r="BC259" s="48"/>
      <c r="BD259" s="48" t="s">
        <v>1082</v>
      </c>
      <c r="BE259" s="48" t="s">
        <v>1082</v>
      </c>
      <c r="BF259" s="106" t="s">
        <v>5124</v>
      </c>
      <c r="BG259" s="106" t="s">
        <v>5124</v>
      </c>
      <c r="BH259" s="106" t="s">
        <v>5445</v>
      </c>
      <c r="BI259" s="106" t="s">
        <v>5445</v>
      </c>
      <c r="BJ259" s="86" t="str">
        <f>REPLACE(INDEX(GroupVertices[Group],MATCH(Vertices[[#This Row],[Vertex]],GroupVertices[Vertex],0)),1,1,"")</f>
        <v>99</v>
      </c>
      <c r="BK259" s="2"/>
      <c r="BL259" s="3"/>
      <c r="BM259" s="3"/>
      <c r="BN259" s="3"/>
      <c r="BO259" s="3"/>
    </row>
    <row r="260" spans="1:67" ht="15">
      <c r="A260" s="64" t="s">
        <v>344</v>
      </c>
      <c r="B260" s="65"/>
      <c r="C260" s="65"/>
      <c r="D260" s="66">
        <v>1.5</v>
      </c>
      <c r="E260" s="68">
        <v>10</v>
      </c>
      <c r="F260" s="102" t="s">
        <v>1278</v>
      </c>
      <c r="G260" s="65"/>
      <c r="H260" s="69"/>
      <c r="I260" s="70"/>
      <c r="J260" s="70"/>
      <c r="K260" s="69" t="s">
        <v>3338</v>
      </c>
      <c r="L260" s="73"/>
      <c r="M260" s="74">
        <v>7807.783203125</v>
      </c>
      <c r="N260" s="74">
        <v>530.450927734375</v>
      </c>
      <c r="O260" s="75"/>
      <c r="P260" s="76"/>
      <c r="Q260" s="76"/>
      <c r="R260" s="88"/>
      <c r="S260" s="48">
        <v>1</v>
      </c>
      <c r="T260" s="48">
        <v>1</v>
      </c>
      <c r="U260" s="49">
        <v>0</v>
      </c>
      <c r="V260" s="49">
        <v>0</v>
      </c>
      <c r="W260" s="49">
        <v>0</v>
      </c>
      <c r="X260" s="49">
        <v>0.999998</v>
      </c>
      <c r="Y260" s="49">
        <v>0</v>
      </c>
      <c r="Z260" s="49" t="s">
        <v>5600</v>
      </c>
      <c r="AA260" s="71">
        <v>260</v>
      </c>
      <c r="AB260" s="71"/>
      <c r="AC260" s="72"/>
      <c r="AD260" s="78" t="s">
        <v>3338</v>
      </c>
      <c r="AE260" s="78">
        <v>518</v>
      </c>
      <c r="AF260" s="78">
        <v>190</v>
      </c>
      <c r="AG260" s="78">
        <v>11767</v>
      </c>
      <c r="AH260" s="78">
        <v>6627</v>
      </c>
      <c r="AI260" s="78"/>
      <c r="AJ260" s="78" t="s">
        <v>3668</v>
      </c>
      <c r="AK260" s="78" t="s">
        <v>3934</v>
      </c>
      <c r="AL260" s="78"/>
      <c r="AM260" s="78"/>
      <c r="AN260" s="80">
        <v>40222.06775462963</v>
      </c>
      <c r="AO260" s="83" t="s">
        <v>4319</v>
      </c>
      <c r="AP260" s="78" t="b">
        <v>0</v>
      </c>
      <c r="AQ260" s="78" t="b">
        <v>0</v>
      </c>
      <c r="AR260" s="78" t="b">
        <v>1</v>
      </c>
      <c r="AS260" s="78"/>
      <c r="AT260" s="78">
        <v>5</v>
      </c>
      <c r="AU260" s="83" t="s">
        <v>4491</v>
      </c>
      <c r="AV260" s="78" t="b">
        <v>0</v>
      </c>
      <c r="AW260" s="78" t="s">
        <v>4591</v>
      </c>
      <c r="AX260" s="83" t="s">
        <v>4753</v>
      </c>
      <c r="AY260" s="78" t="s">
        <v>66</v>
      </c>
      <c r="AZ260" s="48"/>
      <c r="BA260" s="48"/>
      <c r="BB260" s="48"/>
      <c r="BC260" s="48"/>
      <c r="BD260" s="48" t="s">
        <v>1048</v>
      </c>
      <c r="BE260" s="48" t="s">
        <v>1048</v>
      </c>
      <c r="BF260" s="106" t="s">
        <v>5125</v>
      </c>
      <c r="BG260" s="106" t="s">
        <v>5125</v>
      </c>
      <c r="BH260" s="106" t="s">
        <v>5446</v>
      </c>
      <c r="BI260" s="106" t="s">
        <v>5446</v>
      </c>
      <c r="BJ260" s="86" t="str">
        <f>REPLACE(INDEX(GroupVertices[Group],MATCH(Vertices[[#This Row],[Vertex]],GroupVertices[Vertex],0)),1,1,"")</f>
        <v>100</v>
      </c>
      <c r="BK260" s="2"/>
      <c r="BL260" s="3"/>
      <c r="BM260" s="3"/>
      <c r="BN260" s="3"/>
      <c r="BO260" s="3"/>
    </row>
    <row r="261" spans="1:67" ht="15">
      <c r="A261" s="64" t="s">
        <v>346</v>
      </c>
      <c r="B261" s="65"/>
      <c r="C261" s="65"/>
      <c r="D261" s="66">
        <v>1.5</v>
      </c>
      <c r="E261" s="68">
        <v>10</v>
      </c>
      <c r="F261" s="102" t="s">
        <v>1280</v>
      </c>
      <c r="G261" s="65"/>
      <c r="H261" s="69"/>
      <c r="I261" s="70"/>
      <c r="J261" s="70"/>
      <c r="K261" s="69" t="s">
        <v>3341</v>
      </c>
      <c r="L261" s="73"/>
      <c r="M261" s="74">
        <v>7807.783203125</v>
      </c>
      <c r="N261" s="74">
        <v>2758.3447265625</v>
      </c>
      <c r="O261" s="75"/>
      <c r="P261" s="76"/>
      <c r="Q261" s="76"/>
      <c r="R261" s="88"/>
      <c r="S261" s="48">
        <v>1</v>
      </c>
      <c r="T261" s="48">
        <v>1</v>
      </c>
      <c r="U261" s="49">
        <v>0</v>
      </c>
      <c r="V261" s="49">
        <v>0</v>
      </c>
      <c r="W261" s="49">
        <v>0</v>
      </c>
      <c r="X261" s="49">
        <v>0.999998</v>
      </c>
      <c r="Y261" s="49">
        <v>0</v>
      </c>
      <c r="Z261" s="49" t="s">
        <v>5600</v>
      </c>
      <c r="AA261" s="71">
        <v>261</v>
      </c>
      <c r="AB261" s="71"/>
      <c r="AC261" s="72"/>
      <c r="AD261" s="78" t="s">
        <v>3341</v>
      </c>
      <c r="AE261" s="78">
        <v>126</v>
      </c>
      <c r="AF261" s="78">
        <v>129</v>
      </c>
      <c r="AG261" s="78">
        <v>32459</v>
      </c>
      <c r="AH261" s="78">
        <v>2698</v>
      </c>
      <c r="AI261" s="78"/>
      <c r="AJ261" s="78" t="s">
        <v>3671</v>
      </c>
      <c r="AK261" s="78" t="s">
        <v>3881</v>
      </c>
      <c r="AL261" s="78"/>
      <c r="AM261" s="78"/>
      <c r="AN261" s="80">
        <v>39864.177141203705</v>
      </c>
      <c r="AO261" s="83" t="s">
        <v>4321</v>
      </c>
      <c r="AP261" s="78" t="b">
        <v>0</v>
      </c>
      <c r="AQ261" s="78" t="b">
        <v>0</v>
      </c>
      <c r="AR261" s="78" t="b">
        <v>1</v>
      </c>
      <c r="AS261" s="78"/>
      <c r="AT261" s="78">
        <v>17</v>
      </c>
      <c r="AU261" s="83" t="s">
        <v>4488</v>
      </c>
      <c r="AV261" s="78" t="b">
        <v>0</v>
      </c>
      <c r="AW261" s="78" t="s">
        <v>4591</v>
      </c>
      <c r="AX261" s="83" t="s">
        <v>4756</v>
      </c>
      <c r="AY261" s="78" t="s">
        <v>66</v>
      </c>
      <c r="AZ261" s="48"/>
      <c r="BA261" s="48"/>
      <c r="BB261" s="48"/>
      <c r="BC261" s="48"/>
      <c r="BD261" s="48" t="s">
        <v>1052</v>
      </c>
      <c r="BE261" s="48" t="s">
        <v>1052</v>
      </c>
      <c r="BF261" s="106" t="s">
        <v>5127</v>
      </c>
      <c r="BG261" s="106" t="s">
        <v>5127</v>
      </c>
      <c r="BH261" s="106" t="s">
        <v>5448</v>
      </c>
      <c r="BI261" s="106" t="s">
        <v>5448</v>
      </c>
      <c r="BJ261" s="86" t="str">
        <f>REPLACE(INDEX(GroupVertices[Group],MATCH(Vertices[[#This Row],[Vertex]],GroupVertices[Vertex],0)),1,1,"")</f>
        <v>101</v>
      </c>
      <c r="BK261" s="2"/>
      <c r="BL261" s="3"/>
      <c r="BM261" s="3"/>
      <c r="BN261" s="3"/>
      <c r="BO261" s="3"/>
    </row>
    <row r="262" spans="1:67" ht="15">
      <c r="A262" s="64" t="s">
        <v>347</v>
      </c>
      <c r="B262" s="65"/>
      <c r="C262" s="65"/>
      <c r="D262" s="66">
        <v>1.5</v>
      </c>
      <c r="E262" s="68">
        <v>10</v>
      </c>
      <c r="F262" s="102" t="s">
        <v>1281</v>
      </c>
      <c r="G262" s="65"/>
      <c r="H262" s="69"/>
      <c r="I262" s="70"/>
      <c r="J262" s="70"/>
      <c r="K262" s="69" t="s">
        <v>3342</v>
      </c>
      <c r="L262" s="73"/>
      <c r="M262" s="74">
        <v>7807.783203125</v>
      </c>
      <c r="N262" s="74">
        <v>3500.97607421875</v>
      </c>
      <c r="O262" s="75"/>
      <c r="P262" s="76"/>
      <c r="Q262" s="76"/>
      <c r="R262" s="88"/>
      <c r="S262" s="48">
        <v>1</v>
      </c>
      <c r="T262" s="48">
        <v>1</v>
      </c>
      <c r="U262" s="49">
        <v>0</v>
      </c>
      <c r="V262" s="49">
        <v>0</v>
      </c>
      <c r="W262" s="49">
        <v>0</v>
      </c>
      <c r="X262" s="49">
        <v>0.999998</v>
      </c>
      <c r="Y262" s="49">
        <v>0</v>
      </c>
      <c r="Z262" s="49" t="s">
        <v>5600</v>
      </c>
      <c r="AA262" s="71">
        <v>262</v>
      </c>
      <c r="AB262" s="71"/>
      <c r="AC262" s="72"/>
      <c r="AD262" s="78" t="s">
        <v>3342</v>
      </c>
      <c r="AE262" s="78">
        <v>178</v>
      </c>
      <c r="AF262" s="78">
        <v>206</v>
      </c>
      <c r="AG262" s="78">
        <v>22285</v>
      </c>
      <c r="AH262" s="78">
        <v>5500</v>
      </c>
      <c r="AI262" s="78"/>
      <c r="AJ262" s="78" t="s">
        <v>3672</v>
      </c>
      <c r="AK262" s="78" t="s">
        <v>3935</v>
      </c>
      <c r="AL262" s="78"/>
      <c r="AM262" s="78"/>
      <c r="AN262" s="80">
        <v>43045.10208333333</v>
      </c>
      <c r="AO262" s="83" t="s">
        <v>4322</v>
      </c>
      <c r="AP262" s="78" t="b">
        <v>1</v>
      </c>
      <c r="AQ262" s="78" t="b">
        <v>0</v>
      </c>
      <c r="AR262" s="78" t="b">
        <v>1</v>
      </c>
      <c r="AS262" s="78"/>
      <c r="AT262" s="78">
        <v>0</v>
      </c>
      <c r="AU262" s="78"/>
      <c r="AV262" s="78" t="b">
        <v>0</v>
      </c>
      <c r="AW262" s="78" t="s">
        <v>4591</v>
      </c>
      <c r="AX262" s="83" t="s">
        <v>4757</v>
      </c>
      <c r="AY262" s="78" t="s">
        <v>66</v>
      </c>
      <c r="AZ262" s="48"/>
      <c r="BA262" s="48"/>
      <c r="BB262" s="48"/>
      <c r="BC262" s="48"/>
      <c r="BD262" s="48" t="s">
        <v>1048</v>
      </c>
      <c r="BE262" s="48" t="s">
        <v>1048</v>
      </c>
      <c r="BF262" s="106" t="s">
        <v>5128</v>
      </c>
      <c r="BG262" s="106" t="s">
        <v>5286</v>
      </c>
      <c r="BH262" s="106" t="s">
        <v>5449</v>
      </c>
      <c r="BI262" s="106" t="s">
        <v>5449</v>
      </c>
      <c r="BJ262" s="86" t="str">
        <f>REPLACE(INDEX(GroupVertices[Group],MATCH(Vertices[[#This Row],[Vertex]],GroupVertices[Vertex],0)),1,1,"")</f>
        <v>102</v>
      </c>
      <c r="BK262" s="2"/>
      <c r="BL262" s="3"/>
      <c r="BM262" s="3"/>
      <c r="BN262" s="3"/>
      <c r="BO262" s="3"/>
    </row>
    <row r="263" spans="1:67" ht="15">
      <c r="A263" s="64" t="s">
        <v>348</v>
      </c>
      <c r="B263" s="65"/>
      <c r="C263" s="65"/>
      <c r="D263" s="66">
        <v>1.5</v>
      </c>
      <c r="E263" s="68">
        <v>10</v>
      </c>
      <c r="F263" s="102" t="s">
        <v>1282</v>
      </c>
      <c r="G263" s="65"/>
      <c r="H263" s="69"/>
      <c r="I263" s="70"/>
      <c r="J263" s="70"/>
      <c r="K263" s="69" t="s">
        <v>3343</v>
      </c>
      <c r="L263" s="73"/>
      <c r="M263" s="74">
        <v>7807.783203125</v>
      </c>
      <c r="N263" s="74">
        <v>1273.082275390625</v>
      </c>
      <c r="O263" s="75"/>
      <c r="P263" s="76"/>
      <c r="Q263" s="76"/>
      <c r="R263" s="88"/>
      <c r="S263" s="48">
        <v>1</v>
      </c>
      <c r="T263" s="48">
        <v>1</v>
      </c>
      <c r="U263" s="49">
        <v>0</v>
      </c>
      <c r="V263" s="49">
        <v>0</v>
      </c>
      <c r="W263" s="49">
        <v>0</v>
      </c>
      <c r="X263" s="49">
        <v>0.999998</v>
      </c>
      <c r="Y263" s="49">
        <v>0</v>
      </c>
      <c r="Z263" s="49" t="s">
        <v>5600</v>
      </c>
      <c r="AA263" s="71">
        <v>263</v>
      </c>
      <c r="AB263" s="71"/>
      <c r="AC263" s="72"/>
      <c r="AD263" s="78" t="s">
        <v>3343</v>
      </c>
      <c r="AE263" s="78">
        <v>1712</v>
      </c>
      <c r="AF263" s="78">
        <v>1147</v>
      </c>
      <c r="AG263" s="78">
        <v>17582</v>
      </c>
      <c r="AH263" s="78">
        <v>1633</v>
      </c>
      <c r="AI263" s="78"/>
      <c r="AJ263" s="78" t="s">
        <v>3673</v>
      </c>
      <c r="AK263" s="78" t="s">
        <v>3936</v>
      </c>
      <c r="AL263" s="78"/>
      <c r="AM263" s="78"/>
      <c r="AN263" s="80">
        <v>39852.58597222222</v>
      </c>
      <c r="AO263" s="83" t="s">
        <v>4323</v>
      </c>
      <c r="AP263" s="78" t="b">
        <v>0</v>
      </c>
      <c r="AQ263" s="78" t="b">
        <v>0</v>
      </c>
      <c r="AR263" s="78" t="b">
        <v>1</v>
      </c>
      <c r="AS263" s="78"/>
      <c r="AT263" s="78">
        <v>36</v>
      </c>
      <c r="AU263" s="83" t="s">
        <v>4499</v>
      </c>
      <c r="AV263" s="78" t="b">
        <v>0</v>
      </c>
      <c r="AW263" s="78" t="s">
        <v>4591</v>
      </c>
      <c r="AX263" s="83" t="s">
        <v>4758</v>
      </c>
      <c r="AY263" s="78" t="s">
        <v>66</v>
      </c>
      <c r="AZ263" s="48"/>
      <c r="BA263" s="48"/>
      <c r="BB263" s="48"/>
      <c r="BC263" s="48"/>
      <c r="BD263" s="48" t="s">
        <v>1048</v>
      </c>
      <c r="BE263" s="48" t="s">
        <v>1048</v>
      </c>
      <c r="BF263" s="106" t="s">
        <v>5129</v>
      </c>
      <c r="BG263" s="106" t="s">
        <v>5129</v>
      </c>
      <c r="BH263" s="106" t="s">
        <v>5450</v>
      </c>
      <c r="BI263" s="106" t="s">
        <v>5450</v>
      </c>
      <c r="BJ263" s="86" t="str">
        <f>REPLACE(INDEX(GroupVertices[Group],MATCH(Vertices[[#This Row],[Vertex]],GroupVertices[Vertex],0)),1,1,"")</f>
        <v>103</v>
      </c>
      <c r="BK263" s="2"/>
      <c r="BL263" s="3"/>
      <c r="BM263" s="3"/>
      <c r="BN263" s="3"/>
      <c r="BO263" s="3"/>
    </row>
    <row r="264" spans="1:67" ht="15">
      <c r="A264" s="64" t="s">
        <v>349</v>
      </c>
      <c r="B264" s="65"/>
      <c r="C264" s="65"/>
      <c r="D264" s="66">
        <v>1.5</v>
      </c>
      <c r="E264" s="68">
        <v>10</v>
      </c>
      <c r="F264" s="102" t="s">
        <v>1283</v>
      </c>
      <c r="G264" s="65"/>
      <c r="H264" s="69"/>
      <c r="I264" s="70"/>
      <c r="J264" s="70"/>
      <c r="K264" s="69" t="s">
        <v>3344</v>
      </c>
      <c r="L264" s="73"/>
      <c r="M264" s="74">
        <v>7807.783203125</v>
      </c>
      <c r="N264" s="74">
        <v>2015.7135009765625</v>
      </c>
      <c r="O264" s="75"/>
      <c r="P264" s="76"/>
      <c r="Q264" s="76"/>
      <c r="R264" s="88"/>
      <c r="S264" s="48">
        <v>1</v>
      </c>
      <c r="T264" s="48">
        <v>1</v>
      </c>
      <c r="U264" s="49">
        <v>0</v>
      </c>
      <c r="V264" s="49">
        <v>0</v>
      </c>
      <c r="W264" s="49">
        <v>0</v>
      </c>
      <c r="X264" s="49">
        <v>0.999998</v>
      </c>
      <c r="Y264" s="49">
        <v>0</v>
      </c>
      <c r="Z264" s="49" t="s">
        <v>5600</v>
      </c>
      <c r="AA264" s="71">
        <v>264</v>
      </c>
      <c r="AB264" s="71"/>
      <c r="AC264" s="72"/>
      <c r="AD264" s="78" t="s">
        <v>3344</v>
      </c>
      <c r="AE264" s="78">
        <v>737</v>
      </c>
      <c r="AF264" s="78">
        <v>84</v>
      </c>
      <c r="AG264" s="78">
        <v>821</v>
      </c>
      <c r="AH264" s="78">
        <v>316</v>
      </c>
      <c r="AI264" s="78"/>
      <c r="AJ264" s="78" t="s">
        <v>3674</v>
      </c>
      <c r="AK264" s="78" t="s">
        <v>3937</v>
      </c>
      <c r="AL264" s="78"/>
      <c r="AM264" s="78"/>
      <c r="AN264" s="80">
        <v>42742.705416666664</v>
      </c>
      <c r="AO264" s="83" t="s">
        <v>4324</v>
      </c>
      <c r="AP264" s="78" t="b">
        <v>1</v>
      </c>
      <c r="AQ264" s="78" t="b">
        <v>0</v>
      </c>
      <c r="AR264" s="78" t="b">
        <v>0</v>
      </c>
      <c r="AS264" s="78"/>
      <c r="AT264" s="78">
        <v>0</v>
      </c>
      <c r="AU264" s="78"/>
      <c r="AV264" s="78" t="b">
        <v>0</v>
      </c>
      <c r="AW264" s="78" t="s">
        <v>4591</v>
      </c>
      <c r="AX264" s="83" t="s">
        <v>4759</v>
      </c>
      <c r="AY264" s="78" t="s">
        <v>66</v>
      </c>
      <c r="AZ264" s="48"/>
      <c r="BA264" s="48"/>
      <c r="BB264" s="48"/>
      <c r="BC264" s="48"/>
      <c r="BD264" s="48" t="s">
        <v>1048</v>
      </c>
      <c r="BE264" s="48" t="s">
        <v>1048</v>
      </c>
      <c r="BF264" s="106" t="s">
        <v>5130</v>
      </c>
      <c r="BG264" s="106" t="s">
        <v>5287</v>
      </c>
      <c r="BH264" s="106" t="s">
        <v>5451</v>
      </c>
      <c r="BI264" s="106" t="s">
        <v>5451</v>
      </c>
      <c r="BJ264" s="86" t="str">
        <f>REPLACE(INDEX(GroupVertices[Group],MATCH(Vertices[[#This Row],[Vertex]],GroupVertices[Vertex],0)),1,1,"")</f>
        <v>104</v>
      </c>
      <c r="BK264" s="2"/>
      <c r="BL264" s="3"/>
      <c r="BM264" s="3"/>
      <c r="BN264" s="3"/>
      <c r="BO264" s="3"/>
    </row>
    <row r="265" spans="1:67" ht="15">
      <c r="A265" s="64" t="s">
        <v>350</v>
      </c>
      <c r="B265" s="65"/>
      <c r="C265" s="65"/>
      <c r="D265" s="66">
        <v>1.5</v>
      </c>
      <c r="E265" s="68">
        <v>10</v>
      </c>
      <c r="F265" s="102" t="s">
        <v>1284</v>
      </c>
      <c r="G265" s="65"/>
      <c r="H265" s="69"/>
      <c r="I265" s="70"/>
      <c r="J265" s="70"/>
      <c r="K265" s="69" t="s">
        <v>3345</v>
      </c>
      <c r="L265" s="73"/>
      <c r="M265" s="74">
        <v>8557.0791015625</v>
      </c>
      <c r="N265" s="74">
        <v>3540.760009765625</v>
      </c>
      <c r="O265" s="75"/>
      <c r="P265" s="76"/>
      <c r="Q265" s="76"/>
      <c r="R265" s="88"/>
      <c r="S265" s="48">
        <v>1</v>
      </c>
      <c r="T265" s="48">
        <v>1</v>
      </c>
      <c r="U265" s="49">
        <v>0</v>
      </c>
      <c r="V265" s="49">
        <v>0</v>
      </c>
      <c r="W265" s="49">
        <v>0</v>
      </c>
      <c r="X265" s="49">
        <v>0.999998</v>
      </c>
      <c r="Y265" s="49">
        <v>0</v>
      </c>
      <c r="Z265" s="49" t="s">
        <v>5600</v>
      </c>
      <c r="AA265" s="71">
        <v>265</v>
      </c>
      <c r="AB265" s="71"/>
      <c r="AC265" s="72"/>
      <c r="AD265" s="78" t="s">
        <v>3345</v>
      </c>
      <c r="AE265" s="78">
        <v>330</v>
      </c>
      <c r="AF265" s="78">
        <v>591</v>
      </c>
      <c r="AG265" s="78">
        <v>78426</v>
      </c>
      <c r="AH265" s="78">
        <v>11675</v>
      </c>
      <c r="AI265" s="78"/>
      <c r="AJ265" s="78" t="s">
        <v>3675</v>
      </c>
      <c r="AK265" s="78" t="s">
        <v>3923</v>
      </c>
      <c r="AL265" s="78"/>
      <c r="AM265" s="78"/>
      <c r="AN265" s="80">
        <v>40833.125972222224</v>
      </c>
      <c r="AO265" s="83" t="s">
        <v>4325</v>
      </c>
      <c r="AP265" s="78" t="b">
        <v>0</v>
      </c>
      <c r="AQ265" s="78" t="b">
        <v>0</v>
      </c>
      <c r="AR265" s="78" t="b">
        <v>1</v>
      </c>
      <c r="AS265" s="78"/>
      <c r="AT265" s="78">
        <v>11</v>
      </c>
      <c r="AU265" s="83" t="s">
        <v>4497</v>
      </c>
      <c r="AV265" s="78" t="b">
        <v>0</v>
      </c>
      <c r="AW265" s="78" t="s">
        <v>4591</v>
      </c>
      <c r="AX265" s="83" t="s">
        <v>4760</v>
      </c>
      <c r="AY265" s="78" t="s">
        <v>66</v>
      </c>
      <c r="AZ265" s="48"/>
      <c r="BA265" s="48"/>
      <c r="BB265" s="48"/>
      <c r="BC265" s="48"/>
      <c r="BD265" s="48" t="s">
        <v>1048</v>
      </c>
      <c r="BE265" s="48" t="s">
        <v>1048</v>
      </c>
      <c r="BF265" s="106" t="s">
        <v>5131</v>
      </c>
      <c r="BG265" s="106" t="s">
        <v>5288</v>
      </c>
      <c r="BH265" s="106" t="s">
        <v>5452</v>
      </c>
      <c r="BI265" s="106" t="s">
        <v>5452</v>
      </c>
      <c r="BJ265" s="86" t="str">
        <f>REPLACE(INDEX(GroupVertices[Group],MATCH(Vertices[[#This Row],[Vertex]],GroupVertices[Vertex],0)),1,1,"")</f>
        <v>105</v>
      </c>
      <c r="BK265" s="2"/>
      <c r="BL265" s="3"/>
      <c r="BM265" s="3"/>
      <c r="BN265" s="3"/>
      <c r="BO265" s="3"/>
    </row>
    <row r="266" spans="1:67" ht="15">
      <c r="A266" s="64" t="s">
        <v>351</v>
      </c>
      <c r="B266" s="65"/>
      <c r="C266" s="65"/>
      <c r="D266" s="66">
        <v>1.5</v>
      </c>
      <c r="E266" s="68">
        <v>10</v>
      </c>
      <c r="F266" s="102" t="s">
        <v>4549</v>
      </c>
      <c r="G266" s="65"/>
      <c r="H266" s="69"/>
      <c r="I266" s="70"/>
      <c r="J266" s="70"/>
      <c r="K266" s="69" t="s">
        <v>3346</v>
      </c>
      <c r="L266" s="73"/>
      <c r="M266" s="74">
        <v>8179.28271484375</v>
      </c>
      <c r="N266" s="74">
        <v>530.450927734375</v>
      </c>
      <c r="O266" s="75"/>
      <c r="P266" s="76"/>
      <c r="Q266" s="76"/>
      <c r="R266" s="88"/>
      <c r="S266" s="48">
        <v>1</v>
      </c>
      <c r="T266" s="48">
        <v>1</v>
      </c>
      <c r="U266" s="49">
        <v>0</v>
      </c>
      <c r="V266" s="49">
        <v>0</v>
      </c>
      <c r="W266" s="49">
        <v>0</v>
      </c>
      <c r="X266" s="49">
        <v>0.999998</v>
      </c>
      <c r="Y266" s="49">
        <v>0</v>
      </c>
      <c r="Z266" s="49" t="s">
        <v>5600</v>
      </c>
      <c r="AA266" s="71">
        <v>266</v>
      </c>
      <c r="AB266" s="71"/>
      <c r="AC266" s="72"/>
      <c r="AD266" s="78" t="s">
        <v>3346</v>
      </c>
      <c r="AE266" s="78">
        <v>228</v>
      </c>
      <c r="AF266" s="78">
        <v>145</v>
      </c>
      <c r="AG266" s="78">
        <v>293</v>
      </c>
      <c r="AH266" s="78">
        <v>773</v>
      </c>
      <c r="AI266" s="78"/>
      <c r="AJ266" s="78" t="s">
        <v>3676</v>
      </c>
      <c r="AK266" s="78" t="s">
        <v>3863</v>
      </c>
      <c r="AL266" s="78"/>
      <c r="AM266" s="78"/>
      <c r="AN266" s="80">
        <v>39989.5733912037</v>
      </c>
      <c r="AO266" s="83" t="s">
        <v>4326</v>
      </c>
      <c r="AP266" s="78" t="b">
        <v>0</v>
      </c>
      <c r="AQ266" s="78" t="b">
        <v>0</v>
      </c>
      <c r="AR266" s="78" t="b">
        <v>1</v>
      </c>
      <c r="AS266" s="78"/>
      <c r="AT266" s="78">
        <v>10</v>
      </c>
      <c r="AU266" s="83" t="s">
        <v>4498</v>
      </c>
      <c r="AV266" s="78" t="b">
        <v>0</v>
      </c>
      <c r="AW266" s="78" t="s">
        <v>4591</v>
      </c>
      <c r="AX266" s="83" t="s">
        <v>4761</v>
      </c>
      <c r="AY266" s="78" t="s">
        <v>66</v>
      </c>
      <c r="AZ266" s="48"/>
      <c r="BA266" s="48"/>
      <c r="BB266" s="48"/>
      <c r="BC266" s="48"/>
      <c r="BD266" s="48" t="s">
        <v>1083</v>
      </c>
      <c r="BE266" s="48" t="s">
        <v>1083</v>
      </c>
      <c r="BF266" s="106" t="s">
        <v>5132</v>
      </c>
      <c r="BG266" s="106" t="s">
        <v>5132</v>
      </c>
      <c r="BH266" s="106" t="s">
        <v>5453</v>
      </c>
      <c r="BI266" s="106" t="s">
        <v>5453</v>
      </c>
      <c r="BJ266" s="86" t="str">
        <f>REPLACE(INDEX(GroupVertices[Group],MATCH(Vertices[[#This Row],[Vertex]],GroupVertices[Vertex],0)),1,1,"")</f>
        <v>106</v>
      </c>
      <c r="BK266" s="2"/>
      <c r="BL266" s="3"/>
      <c r="BM266" s="3"/>
      <c r="BN266" s="3"/>
      <c r="BO266" s="3"/>
    </row>
    <row r="267" spans="1:67" ht="15">
      <c r="A267" s="64" t="s">
        <v>352</v>
      </c>
      <c r="B267" s="65"/>
      <c r="C267" s="65"/>
      <c r="D267" s="66">
        <v>1.5</v>
      </c>
      <c r="E267" s="68">
        <v>10</v>
      </c>
      <c r="F267" s="102" t="s">
        <v>1285</v>
      </c>
      <c r="G267" s="65"/>
      <c r="H267" s="69"/>
      <c r="I267" s="70"/>
      <c r="J267" s="70"/>
      <c r="K267" s="69" t="s">
        <v>3347</v>
      </c>
      <c r="L267" s="73"/>
      <c r="M267" s="74">
        <v>9337.857421875</v>
      </c>
      <c r="N267" s="74">
        <v>3540.760009765625</v>
      </c>
      <c r="O267" s="75"/>
      <c r="P267" s="76"/>
      <c r="Q267" s="76"/>
      <c r="R267" s="88"/>
      <c r="S267" s="48">
        <v>1</v>
      </c>
      <c r="T267" s="48">
        <v>1</v>
      </c>
      <c r="U267" s="49">
        <v>0</v>
      </c>
      <c r="V267" s="49">
        <v>0</v>
      </c>
      <c r="W267" s="49">
        <v>0</v>
      </c>
      <c r="X267" s="49">
        <v>0.999998</v>
      </c>
      <c r="Y267" s="49">
        <v>0</v>
      </c>
      <c r="Z267" s="49" t="s">
        <v>5600</v>
      </c>
      <c r="AA267" s="71">
        <v>267</v>
      </c>
      <c r="AB267" s="71"/>
      <c r="AC267" s="72"/>
      <c r="AD267" s="78" t="s">
        <v>3347</v>
      </c>
      <c r="AE267" s="78">
        <v>453</v>
      </c>
      <c r="AF267" s="78">
        <v>10155</v>
      </c>
      <c r="AG267" s="78">
        <v>88174</v>
      </c>
      <c r="AH267" s="78">
        <v>10207</v>
      </c>
      <c r="AI267" s="78"/>
      <c r="AJ267" s="78" t="s">
        <v>3677</v>
      </c>
      <c r="AK267" s="78" t="s">
        <v>3069</v>
      </c>
      <c r="AL267" s="78"/>
      <c r="AM267" s="78"/>
      <c r="AN267" s="80">
        <v>39973.78328703704</v>
      </c>
      <c r="AO267" s="83" t="s">
        <v>4327</v>
      </c>
      <c r="AP267" s="78" t="b">
        <v>0</v>
      </c>
      <c r="AQ267" s="78" t="b">
        <v>0</v>
      </c>
      <c r="AR267" s="78" t="b">
        <v>1</v>
      </c>
      <c r="AS267" s="78"/>
      <c r="AT267" s="78">
        <v>106</v>
      </c>
      <c r="AU267" s="83" t="s">
        <v>4484</v>
      </c>
      <c r="AV267" s="78" t="b">
        <v>0</v>
      </c>
      <c r="AW267" s="78" t="s">
        <v>4591</v>
      </c>
      <c r="AX267" s="83" t="s">
        <v>4762</v>
      </c>
      <c r="AY267" s="78" t="s">
        <v>66</v>
      </c>
      <c r="AZ267" s="48"/>
      <c r="BA267" s="48"/>
      <c r="BB267" s="48"/>
      <c r="BC267" s="48"/>
      <c r="BD267" s="48" t="s">
        <v>1048</v>
      </c>
      <c r="BE267" s="48" t="s">
        <v>1048</v>
      </c>
      <c r="BF267" s="106" t="s">
        <v>5133</v>
      </c>
      <c r="BG267" s="106" t="s">
        <v>5289</v>
      </c>
      <c r="BH267" s="106" t="s">
        <v>5454</v>
      </c>
      <c r="BI267" s="106" t="s">
        <v>5454</v>
      </c>
      <c r="BJ267" s="86" t="str">
        <f>REPLACE(INDEX(GroupVertices[Group],MATCH(Vertices[[#This Row],[Vertex]],GroupVertices[Vertex],0)),1,1,"")</f>
        <v>107</v>
      </c>
      <c r="BK267" s="2"/>
      <c r="BL267" s="3"/>
      <c r="BM267" s="3"/>
      <c r="BN267" s="3"/>
      <c r="BO267" s="3"/>
    </row>
    <row r="268" spans="1:67" ht="15">
      <c r="A268" s="64" t="s">
        <v>353</v>
      </c>
      <c r="B268" s="65"/>
      <c r="C268" s="65"/>
      <c r="D268" s="66">
        <v>1.5</v>
      </c>
      <c r="E268" s="68">
        <v>10</v>
      </c>
      <c r="F268" s="102" t="s">
        <v>1286</v>
      </c>
      <c r="G268" s="65"/>
      <c r="H268" s="69"/>
      <c r="I268" s="70"/>
      <c r="J268" s="70"/>
      <c r="K268" s="69" t="s">
        <v>3348</v>
      </c>
      <c r="L268" s="73"/>
      <c r="M268" s="74">
        <v>8947.4677734375</v>
      </c>
      <c r="N268" s="74">
        <v>3540.760009765625</v>
      </c>
      <c r="O268" s="75"/>
      <c r="P268" s="76"/>
      <c r="Q268" s="76"/>
      <c r="R268" s="88"/>
      <c r="S268" s="48">
        <v>1</v>
      </c>
      <c r="T268" s="48">
        <v>1</v>
      </c>
      <c r="U268" s="49">
        <v>0</v>
      </c>
      <c r="V268" s="49">
        <v>0</v>
      </c>
      <c r="W268" s="49">
        <v>0</v>
      </c>
      <c r="X268" s="49">
        <v>0.999998</v>
      </c>
      <c r="Y268" s="49">
        <v>0</v>
      </c>
      <c r="Z268" s="49" t="s">
        <v>5600</v>
      </c>
      <c r="AA268" s="71">
        <v>268</v>
      </c>
      <c r="AB268" s="71"/>
      <c r="AC268" s="72"/>
      <c r="AD268" s="78" t="s">
        <v>3348</v>
      </c>
      <c r="AE268" s="78">
        <v>956</v>
      </c>
      <c r="AF268" s="78">
        <v>261</v>
      </c>
      <c r="AG268" s="78">
        <v>3324</v>
      </c>
      <c r="AH268" s="78">
        <v>6093</v>
      </c>
      <c r="AI268" s="78"/>
      <c r="AJ268" s="78" t="s">
        <v>3678</v>
      </c>
      <c r="AK268" s="78" t="s">
        <v>3865</v>
      </c>
      <c r="AL268" s="78"/>
      <c r="AM268" s="78"/>
      <c r="AN268" s="80">
        <v>42899.118425925924</v>
      </c>
      <c r="AO268" s="83" t="s">
        <v>4328</v>
      </c>
      <c r="AP268" s="78" t="b">
        <v>1</v>
      </c>
      <c r="AQ268" s="78" t="b">
        <v>0</v>
      </c>
      <c r="AR268" s="78" t="b">
        <v>1</v>
      </c>
      <c r="AS268" s="78"/>
      <c r="AT268" s="78">
        <v>0</v>
      </c>
      <c r="AU268" s="78"/>
      <c r="AV268" s="78" t="b">
        <v>0</v>
      </c>
      <c r="AW268" s="78" t="s">
        <v>4591</v>
      </c>
      <c r="AX268" s="83" t="s">
        <v>4763</v>
      </c>
      <c r="AY268" s="78" t="s">
        <v>66</v>
      </c>
      <c r="AZ268" s="48"/>
      <c r="BA268" s="48"/>
      <c r="BB268" s="48"/>
      <c r="BC268" s="48"/>
      <c r="BD268" s="48" t="s">
        <v>1048</v>
      </c>
      <c r="BE268" s="48" t="s">
        <v>1048</v>
      </c>
      <c r="BF268" s="106" t="s">
        <v>5134</v>
      </c>
      <c r="BG268" s="106" t="s">
        <v>5290</v>
      </c>
      <c r="BH268" s="106" t="s">
        <v>5455</v>
      </c>
      <c r="BI268" s="106" t="s">
        <v>5455</v>
      </c>
      <c r="BJ268" s="86" t="str">
        <f>REPLACE(INDEX(GroupVertices[Group],MATCH(Vertices[[#This Row],[Vertex]],GroupVertices[Vertex],0)),1,1,"")</f>
        <v>108</v>
      </c>
      <c r="BK268" s="2"/>
      <c r="BL268" s="3"/>
      <c r="BM268" s="3"/>
      <c r="BN268" s="3"/>
      <c r="BO268" s="3"/>
    </row>
    <row r="269" spans="1:67" ht="15">
      <c r="A269" s="64" t="s">
        <v>356</v>
      </c>
      <c r="B269" s="65"/>
      <c r="C269" s="65"/>
      <c r="D269" s="66">
        <v>1.5</v>
      </c>
      <c r="E269" s="68">
        <v>10</v>
      </c>
      <c r="F269" s="102" t="s">
        <v>1289</v>
      </c>
      <c r="G269" s="65"/>
      <c r="H269" s="69"/>
      <c r="I269" s="70"/>
      <c r="J269" s="70"/>
      <c r="K269" s="69" t="s">
        <v>3351</v>
      </c>
      <c r="L269" s="73"/>
      <c r="M269" s="74">
        <v>8179.28271484375</v>
      </c>
      <c r="N269" s="74">
        <v>1273.082275390625</v>
      </c>
      <c r="O269" s="75"/>
      <c r="P269" s="76"/>
      <c r="Q269" s="76"/>
      <c r="R269" s="88"/>
      <c r="S269" s="48">
        <v>1</v>
      </c>
      <c r="T269" s="48">
        <v>1</v>
      </c>
      <c r="U269" s="49">
        <v>0</v>
      </c>
      <c r="V269" s="49">
        <v>0</v>
      </c>
      <c r="W269" s="49">
        <v>0</v>
      </c>
      <c r="X269" s="49">
        <v>0.999998</v>
      </c>
      <c r="Y269" s="49">
        <v>0</v>
      </c>
      <c r="Z269" s="49" t="s">
        <v>5600</v>
      </c>
      <c r="AA269" s="71">
        <v>269</v>
      </c>
      <c r="AB269" s="71"/>
      <c r="AC269" s="72"/>
      <c r="AD269" s="78" t="s">
        <v>3351</v>
      </c>
      <c r="AE269" s="78">
        <v>273</v>
      </c>
      <c r="AF269" s="78">
        <v>19830</v>
      </c>
      <c r="AG269" s="78">
        <v>43147</v>
      </c>
      <c r="AH269" s="78">
        <v>10259</v>
      </c>
      <c r="AI269" s="78"/>
      <c r="AJ269" s="78" t="s">
        <v>3681</v>
      </c>
      <c r="AK269" s="78" t="s">
        <v>3885</v>
      </c>
      <c r="AL269" s="83" t="s">
        <v>4106</v>
      </c>
      <c r="AM269" s="78"/>
      <c r="AN269" s="80">
        <v>39837.622453703705</v>
      </c>
      <c r="AO269" s="83" t="s">
        <v>4331</v>
      </c>
      <c r="AP269" s="78" t="b">
        <v>0</v>
      </c>
      <c r="AQ269" s="78" t="b">
        <v>0</v>
      </c>
      <c r="AR269" s="78" t="b">
        <v>0</v>
      </c>
      <c r="AS269" s="78"/>
      <c r="AT269" s="78">
        <v>97</v>
      </c>
      <c r="AU269" s="83" t="s">
        <v>4487</v>
      </c>
      <c r="AV269" s="78" t="b">
        <v>0</v>
      </c>
      <c r="AW269" s="78" t="s">
        <v>4591</v>
      </c>
      <c r="AX269" s="83" t="s">
        <v>4766</v>
      </c>
      <c r="AY269" s="78" t="s">
        <v>66</v>
      </c>
      <c r="AZ269" s="48" t="s">
        <v>1020</v>
      </c>
      <c r="BA269" s="48" t="s">
        <v>1020</v>
      </c>
      <c r="BB269" s="48" t="s">
        <v>1037</v>
      </c>
      <c r="BC269" s="48" t="s">
        <v>1037</v>
      </c>
      <c r="BD269" s="48" t="s">
        <v>1084</v>
      </c>
      <c r="BE269" s="48" t="s">
        <v>1084</v>
      </c>
      <c r="BF269" s="106" t="s">
        <v>5136</v>
      </c>
      <c r="BG269" s="106" t="s">
        <v>5136</v>
      </c>
      <c r="BH269" s="106" t="s">
        <v>5457</v>
      </c>
      <c r="BI269" s="106" t="s">
        <v>5457</v>
      </c>
      <c r="BJ269" s="86" t="str">
        <f>REPLACE(INDEX(GroupVertices[Group],MATCH(Vertices[[#This Row],[Vertex]],GroupVertices[Vertex],0)),1,1,"")</f>
        <v>109</v>
      </c>
      <c r="BK269" s="2"/>
      <c r="BL269" s="3"/>
      <c r="BM269" s="3"/>
      <c r="BN269" s="3"/>
      <c r="BO269" s="3"/>
    </row>
    <row r="270" spans="1:67" ht="15">
      <c r="A270" s="64" t="s">
        <v>366</v>
      </c>
      <c r="B270" s="65"/>
      <c r="C270" s="65"/>
      <c r="D270" s="66">
        <v>1.5</v>
      </c>
      <c r="E270" s="68">
        <v>10</v>
      </c>
      <c r="F270" s="102" t="s">
        <v>1298</v>
      </c>
      <c r="G270" s="65"/>
      <c r="H270" s="69"/>
      <c r="I270" s="70"/>
      <c r="J270" s="70"/>
      <c r="K270" s="69" t="s">
        <v>3361</v>
      </c>
      <c r="L270" s="73"/>
      <c r="M270" s="74">
        <v>8179.28271484375</v>
      </c>
      <c r="N270" s="74">
        <v>3527.498779296875</v>
      </c>
      <c r="O270" s="75"/>
      <c r="P270" s="76"/>
      <c r="Q270" s="76"/>
      <c r="R270" s="88"/>
      <c r="S270" s="48">
        <v>1</v>
      </c>
      <c r="T270" s="48">
        <v>1</v>
      </c>
      <c r="U270" s="49">
        <v>0</v>
      </c>
      <c r="V270" s="49">
        <v>0</v>
      </c>
      <c r="W270" s="49">
        <v>0</v>
      </c>
      <c r="X270" s="49">
        <v>0.999998</v>
      </c>
      <c r="Y270" s="49">
        <v>0</v>
      </c>
      <c r="Z270" s="49" t="s">
        <v>5600</v>
      </c>
      <c r="AA270" s="71">
        <v>270</v>
      </c>
      <c r="AB270" s="71"/>
      <c r="AC270" s="72"/>
      <c r="AD270" s="78" t="s">
        <v>3361</v>
      </c>
      <c r="AE270" s="78">
        <v>96</v>
      </c>
      <c r="AF270" s="78">
        <v>100</v>
      </c>
      <c r="AG270" s="78">
        <v>1062</v>
      </c>
      <c r="AH270" s="78">
        <v>389</v>
      </c>
      <c r="AI270" s="78"/>
      <c r="AJ270" s="78" t="s">
        <v>3689</v>
      </c>
      <c r="AK270" s="78" t="s">
        <v>3945</v>
      </c>
      <c r="AL270" s="78"/>
      <c r="AM270" s="78"/>
      <c r="AN270" s="80">
        <v>42783.06414351852</v>
      </c>
      <c r="AO270" s="83" t="s">
        <v>4341</v>
      </c>
      <c r="AP270" s="78" t="b">
        <v>1</v>
      </c>
      <c r="AQ270" s="78" t="b">
        <v>0</v>
      </c>
      <c r="AR270" s="78" t="b">
        <v>0</v>
      </c>
      <c r="AS270" s="78"/>
      <c r="AT270" s="78">
        <v>0</v>
      </c>
      <c r="AU270" s="78"/>
      <c r="AV270" s="78" t="b">
        <v>0</v>
      </c>
      <c r="AW270" s="78" t="s">
        <v>4591</v>
      </c>
      <c r="AX270" s="83" t="s">
        <v>4776</v>
      </c>
      <c r="AY270" s="78" t="s">
        <v>66</v>
      </c>
      <c r="AZ270" s="48"/>
      <c r="BA270" s="48"/>
      <c r="BB270" s="48"/>
      <c r="BC270" s="48"/>
      <c r="BD270" s="48" t="s">
        <v>1066</v>
      </c>
      <c r="BE270" s="48" t="s">
        <v>1066</v>
      </c>
      <c r="BF270" s="106" t="s">
        <v>5144</v>
      </c>
      <c r="BG270" s="106" t="s">
        <v>5144</v>
      </c>
      <c r="BH270" s="106" t="s">
        <v>5463</v>
      </c>
      <c r="BI270" s="106" t="s">
        <v>5463</v>
      </c>
      <c r="BJ270" s="86" t="str">
        <f>REPLACE(INDEX(GroupVertices[Group],MATCH(Vertices[[#This Row],[Vertex]],GroupVertices[Vertex],0)),1,1,"")</f>
        <v>110</v>
      </c>
      <c r="BK270" s="2"/>
      <c r="BL270" s="3"/>
      <c r="BM270" s="3"/>
      <c r="BN270" s="3"/>
      <c r="BO270" s="3"/>
    </row>
    <row r="271" spans="1:67" ht="15">
      <c r="A271" s="64" t="s">
        <v>367</v>
      </c>
      <c r="B271" s="65"/>
      <c r="C271" s="65"/>
      <c r="D271" s="66">
        <v>1.5</v>
      </c>
      <c r="E271" s="68">
        <v>10</v>
      </c>
      <c r="F271" s="102" t="s">
        <v>1299</v>
      </c>
      <c r="G271" s="65"/>
      <c r="H271" s="69"/>
      <c r="I271" s="70"/>
      <c r="J271" s="70"/>
      <c r="K271" s="69" t="s">
        <v>3362</v>
      </c>
      <c r="L271" s="73"/>
      <c r="M271" s="74">
        <v>9728.24609375</v>
      </c>
      <c r="N271" s="74">
        <v>4256.86865234375</v>
      </c>
      <c r="O271" s="75"/>
      <c r="P271" s="76"/>
      <c r="Q271" s="76"/>
      <c r="R271" s="88"/>
      <c r="S271" s="48">
        <v>1</v>
      </c>
      <c r="T271" s="48">
        <v>1</v>
      </c>
      <c r="U271" s="49">
        <v>0</v>
      </c>
      <c r="V271" s="49">
        <v>0</v>
      </c>
      <c r="W271" s="49">
        <v>0</v>
      </c>
      <c r="X271" s="49">
        <v>0.999998</v>
      </c>
      <c r="Y271" s="49">
        <v>0</v>
      </c>
      <c r="Z271" s="49" t="s">
        <v>5600</v>
      </c>
      <c r="AA271" s="71">
        <v>271</v>
      </c>
      <c r="AB271" s="71"/>
      <c r="AC271" s="72"/>
      <c r="AD271" s="78" t="s">
        <v>3362</v>
      </c>
      <c r="AE271" s="78">
        <v>1648</v>
      </c>
      <c r="AF271" s="78">
        <v>1609</v>
      </c>
      <c r="AG271" s="78">
        <v>100982</v>
      </c>
      <c r="AH271" s="78">
        <v>45898</v>
      </c>
      <c r="AI271" s="78"/>
      <c r="AJ271" s="78" t="s">
        <v>3690</v>
      </c>
      <c r="AK271" s="78" t="s">
        <v>3946</v>
      </c>
      <c r="AL271" s="83" t="s">
        <v>4110</v>
      </c>
      <c r="AM271" s="78"/>
      <c r="AN271" s="80">
        <v>39902.959652777776</v>
      </c>
      <c r="AO271" s="83" t="s">
        <v>4342</v>
      </c>
      <c r="AP271" s="78" t="b">
        <v>0</v>
      </c>
      <c r="AQ271" s="78" t="b">
        <v>0</v>
      </c>
      <c r="AR271" s="78" t="b">
        <v>1</v>
      </c>
      <c r="AS271" s="78"/>
      <c r="AT271" s="78">
        <v>32</v>
      </c>
      <c r="AU271" s="83" t="s">
        <v>4489</v>
      </c>
      <c r="AV271" s="78" t="b">
        <v>0</v>
      </c>
      <c r="AW271" s="78" t="s">
        <v>4591</v>
      </c>
      <c r="AX271" s="83" t="s">
        <v>4777</v>
      </c>
      <c r="AY271" s="78" t="s">
        <v>66</v>
      </c>
      <c r="AZ271" s="48"/>
      <c r="BA271" s="48"/>
      <c r="BB271" s="48"/>
      <c r="BC271" s="48"/>
      <c r="BD271" s="48" t="s">
        <v>1048</v>
      </c>
      <c r="BE271" s="48" t="s">
        <v>1048</v>
      </c>
      <c r="BF271" s="106" t="s">
        <v>5145</v>
      </c>
      <c r="BG271" s="106" t="s">
        <v>5145</v>
      </c>
      <c r="BH271" s="106" t="s">
        <v>5464</v>
      </c>
      <c r="BI271" s="106" t="s">
        <v>5464</v>
      </c>
      <c r="BJ271" s="86" t="str">
        <f>REPLACE(INDEX(GroupVertices[Group],MATCH(Vertices[[#This Row],[Vertex]],GroupVertices[Vertex],0)),1,1,"")</f>
        <v>111</v>
      </c>
      <c r="BK271" s="2"/>
      <c r="BL271" s="3"/>
      <c r="BM271" s="3"/>
      <c r="BN271" s="3"/>
      <c r="BO271" s="3"/>
    </row>
    <row r="272" spans="1:67" ht="15">
      <c r="A272" s="64" t="s">
        <v>368</v>
      </c>
      <c r="B272" s="65"/>
      <c r="C272" s="65"/>
      <c r="D272" s="66">
        <v>1.5</v>
      </c>
      <c r="E272" s="68">
        <v>10</v>
      </c>
      <c r="F272" s="102" t="s">
        <v>1300</v>
      </c>
      <c r="G272" s="65"/>
      <c r="H272" s="69"/>
      <c r="I272" s="70"/>
      <c r="J272" s="70"/>
      <c r="K272" s="69" t="s">
        <v>3363</v>
      </c>
      <c r="L272" s="73"/>
      <c r="M272" s="74">
        <v>8179.28271484375</v>
      </c>
      <c r="N272" s="74">
        <v>2028.974853515625</v>
      </c>
      <c r="O272" s="75"/>
      <c r="P272" s="76"/>
      <c r="Q272" s="76"/>
      <c r="R272" s="88"/>
      <c r="S272" s="48">
        <v>1</v>
      </c>
      <c r="T272" s="48">
        <v>1</v>
      </c>
      <c r="U272" s="49">
        <v>0</v>
      </c>
      <c r="V272" s="49">
        <v>0</v>
      </c>
      <c r="W272" s="49">
        <v>0</v>
      </c>
      <c r="X272" s="49">
        <v>0.999998</v>
      </c>
      <c r="Y272" s="49">
        <v>0</v>
      </c>
      <c r="Z272" s="49" t="s">
        <v>5600</v>
      </c>
      <c r="AA272" s="71">
        <v>272</v>
      </c>
      <c r="AB272" s="71"/>
      <c r="AC272" s="72"/>
      <c r="AD272" s="78" t="s">
        <v>3363</v>
      </c>
      <c r="AE272" s="78">
        <v>200</v>
      </c>
      <c r="AF272" s="78">
        <v>1090</v>
      </c>
      <c r="AG272" s="78">
        <v>7604</v>
      </c>
      <c r="AH272" s="78">
        <v>10498</v>
      </c>
      <c r="AI272" s="78"/>
      <c r="AJ272" s="78" t="s">
        <v>3691</v>
      </c>
      <c r="AK272" s="78" t="s">
        <v>3947</v>
      </c>
      <c r="AL272" s="83" t="s">
        <v>4111</v>
      </c>
      <c r="AM272" s="78"/>
      <c r="AN272" s="80">
        <v>41588.82989583333</v>
      </c>
      <c r="AO272" s="83" t="s">
        <v>4343</v>
      </c>
      <c r="AP272" s="78" t="b">
        <v>0</v>
      </c>
      <c r="AQ272" s="78" t="b">
        <v>0</v>
      </c>
      <c r="AR272" s="78" t="b">
        <v>1</v>
      </c>
      <c r="AS272" s="78"/>
      <c r="AT272" s="78">
        <v>9</v>
      </c>
      <c r="AU272" s="83" t="s">
        <v>4485</v>
      </c>
      <c r="AV272" s="78" t="b">
        <v>0</v>
      </c>
      <c r="AW272" s="78" t="s">
        <v>4591</v>
      </c>
      <c r="AX272" s="83" t="s">
        <v>4778</v>
      </c>
      <c r="AY272" s="78" t="s">
        <v>66</v>
      </c>
      <c r="AZ272" s="48"/>
      <c r="BA272" s="48"/>
      <c r="BB272" s="48"/>
      <c r="BC272" s="48"/>
      <c r="BD272" s="48" t="s">
        <v>1048</v>
      </c>
      <c r="BE272" s="48" t="s">
        <v>1048</v>
      </c>
      <c r="BF272" s="106" t="s">
        <v>5146</v>
      </c>
      <c r="BG272" s="106" t="s">
        <v>5146</v>
      </c>
      <c r="BH272" s="106" t="s">
        <v>5465</v>
      </c>
      <c r="BI272" s="106" t="s">
        <v>5465</v>
      </c>
      <c r="BJ272" s="86" t="str">
        <f>REPLACE(INDEX(GroupVertices[Group],MATCH(Vertices[[#This Row],[Vertex]],GroupVertices[Vertex],0)),1,1,"")</f>
        <v>112</v>
      </c>
      <c r="BK272" s="2"/>
      <c r="BL272" s="3"/>
      <c r="BM272" s="3"/>
      <c r="BN272" s="3"/>
      <c r="BO272" s="3"/>
    </row>
    <row r="273" spans="1:67" ht="15">
      <c r="A273" s="64" t="s">
        <v>369</v>
      </c>
      <c r="B273" s="65"/>
      <c r="C273" s="65"/>
      <c r="D273" s="66">
        <v>1.5</v>
      </c>
      <c r="E273" s="68">
        <v>10</v>
      </c>
      <c r="F273" s="102" t="s">
        <v>1301</v>
      </c>
      <c r="G273" s="65"/>
      <c r="H273" s="69"/>
      <c r="I273" s="70"/>
      <c r="J273" s="70"/>
      <c r="K273" s="69" t="s">
        <v>3364</v>
      </c>
      <c r="L273" s="73"/>
      <c r="M273" s="74">
        <v>8179.28271484375</v>
      </c>
      <c r="N273" s="74">
        <v>2784.867431640625</v>
      </c>
      <c r="O273" s="75"/>
      <c r="P273" s="76"/>
      <c r="Q273" s="76"/>
      <c r="R273" s="88"/>
      <c r="S273" s="48">
        <v>1</v>
      </c>
      <c r="T273" s="48">
        <v>1</v>
      </c>
      <c r="U273" s="49">
        <v>0</v>
      </c>
      <c r="V273" s="49">
        <v>0</v>
      </c>
      <c r="W273" s="49">
        <v>0</v>
      </c>
      <c r="X273" s="49">
        <v>0.999998</v>
      </c>
      <c r="Y273" s="49">
        <v>0</v>
      </c>
      <c r="Z273" s="49" t="s">
        <v>5600</v>
      </c>
      <c r="AA273" s="71">
        <v>273</v>
      </c>
      <c r="AB273" s="71"/>
      <c r="AC273" s="72"/>
      <c r="AD273" s="78" t="s">
        <v>3364</v>
      </c>
      <c r="AE273" s="78">
        <v>258</v>
      </c>
      <c r="AF273" s="78">
        <v>30</v>
      </c>
      <c r="AG273" s="78">
        <v>1888</v>
      </c>
      <c r="AH273" s="78">
        <v>303</v>
      </c>
      <c r="AI273" s="78"/>
      <c r="AJ273" s="78" t="s">
        <v>3692</v>
      </c>
      <c r="AK273" s="78" t="s">
        <v>3948</v>
      </c>
      <c r="AL273" s="78"/>
      <c r="AM273" s="78"/>
      <c r="AN273" s="80">
        <v>40644.34899305556</v>
      </c>
      <c r="AO273" s="83" t="s">
        <v>4344</v>
      </c>
      <c r="AP273" s="78" t="b">
        <v>1</v>
      </c>
      <c r="AQ273" s="78" t="b">
        <v>0</v>
      </c>
      <c r="AR273" s="78" t="b">
        <v>1</v>
      </c>
      <c r="AS273" s="78"/>
      <c r="AT273" s="78">
        <v>1</v>
      </c>
      <c r="AU273" s="83" t="s">
        <v>4485</v>
      </c>
      <c r="AV273" s="78" t="b">
        <v>0</v>
      </c>
      <c r="AW273" s="78" t="s">
        <v>4591</v>
      </c>
      <c r="AX273" s="83" t="s">
        <v>4779</v>
      </c>
      <c r="AY273" s="78" t="s">
        <v>66</v>
      </c>
      <c r="AZ273" s="48"/>
      <c r="BA273" s="48"/>
      <c r="BB273" s="48"/>
      <c r="BC273" s="48"/>
      <c r="BD273" s="48" t="s">
        <v>1048</v>
      </c>
      <c r="BE273" s="48" t="s">
        <v>1048</v>
      </c>
      <c r="BF273" s="106" t="s">
        <v>5147</v>
      </c>
      <c r="BG273" s="106" t="s">
        <v>5147</v>
      </c>
      <c r="BH273" s="106" t="s">
        <v>5466</v>
      </c>
      <c r="BI273" s="106" t="s">
        <v>5466</v>
      </c>
      <c r="BJ273" s="86" t="str">
        <f>REPLACE(INDEX(GroupVertices[Group],MATCH(Vertices[[#This Row],[Vertex]],GroupVertices[Vertex],0)),1,1,"")</f>
        <v>113</v>
      </c>
      <c r="BK273" s="2"/>
      <c r="BL273" s="3"/>
      <c r="BM273" s="3"/>
      <c r="BN273" s="3"/>
      <c r="BO273" s="3"/>
    </row>
    <row r="274" spans="1:67" ht="15">
      <c r="A274" s="64" t="s">
        <v>370</v>
      </c>
      <c r="B274" s="65"/>
      <c r="C274" s="65"/>
      <c r="D274" s="66">
        <v>1.5</v>
      </c>
      <c r="E274" s="68">
        <v>10</v>
      </c>
      <c r="F274" s="102" t="s">
        <v>1302</v>
      </c>
      <c r="G274" s="65"/>
      <c r="H274" s="69"/>
      <c r="I274" s="70"/>
      <c r="J274" s="70"/>
      <c r="K274" s="69" t="s">
        <v>3365</v>
      </c>
      <c r="L274" s="73"/>
      <c r="M274" s="74">
        <v>5931.396484375</v>
      </c>
      <c r="N274" s="74">
        <v>7877.1962890625</v>
      </c>
      <c r="O274" s="75"/>
      <c r="P274" s="76"/>
      <c r="Q274" s="76"/>
      <c r="R274" s="88"/>
      <c r="S274" s="48">
        <v>1</v>
      </c>
      <c r="T274" s="48">
        <v>1</v>
      </c>
      <c r="U274" s="49">
        <v>0</v>
      </c>
      <c r="V274" s="49">
        <v>0</v>
      </c>
      <c r="W274" s="49">
        <v>0</v>
      </c>
      <c r="X274" s="49">
        <v>0.999998</v>
      </c>
      <c r="Y274" s="49">
        <v>0</v>
      </c>
      <c r="Z274" s="49" t="s">
        <v>5600</v>
      </c>
      <c r="AA274" s="71">
        <v>274</v>
      </c>
      <c r="AB274" s="71"/>
      <c r="AC274" s="72"/>
      <c r="AD274" s="78" t="s">
        <v>3365</v>
      </c>
      <c r="AE274" s="78">
        <v>10951</v>
      </c>
      <c r="AF274" s="78">
        <v>10490</v>
      </c>
      <c r="AG274" s="78">
        <v>12790</v>
      </c>
      <c r="AH274" s="78">
        <v>3748</v>
      </c>
      <c r="AI274" s="78"/>
      <c r="AJ274" s="78" t="s">
        <v>3693</v>
      </c>
      <c r="AK274" s="78" t="s">
        <v>3949</v>
      </c>
      <c r="AL274" s="78"/>
      <c r="AM274" s="78"/>
      <c r="AN274" s="80">
        <v>40112.54896990741</v>
      </c>
      <c r="AO274" s="78"/>
      <c r="AP274" s="78" t="b">
        <v>0</v>
      </c>
      <c r="AQ274" s="78" t="b">
        <v>0</v>
      </c>
      <c r="AR274" s="78" t="b">
        <v>1</v>
      </c>
      <c r="AS274" s="78"/>
      <c r="AT274" s="78">
        <v>8</v>
      </c>
      <c r="AU274" s="83" t="s">
        <v>4485</v>
      </c>
      <c r="AV274" s="78" t="b">
        <v>0</v>
      </c>
      <c r="AW274" s="78" t="s">
        <v>4591</v>
      </c>
      <c r="AX274" s="83" t="s">
        <v>4780</v>
      </c>
      <c r="AY274" s="78" t="s">
        <v>66</v>
      </c>
      <c r="AZ274" s="48" t="s">
        <v>1021</v>
      </c>
      <c r="BA274" s="48" t="s">
        <v>1021</v>
      </c>
      <c r="BB274" s="48" t="s">
        <v>1037</v>
      </c>
      <c r="BC274" s="48" t="s">
        <v>1037</v>
      </c>
      <c r="BD274" s="48" t="s">
        <v>1048</v>
      </c>
      <c r="BE274" s="48" t="s">
        <v>1048</v>
      </c>
      <c r="BF274" s="106" t="s">
        <v>4958</v>
      </c>
      <c r="BG274" s="106" t="s">
        <v>4958</v>
      </c>
      <c r="BH274" s="106" t="s">
        <v>2991</v>
      </c>
      <c r="BI274" s="106" t="s">
        <v>2991</v>
      </c>
      <c r="BJ274" s="86" t="str">
        <f>REPLACE(INDEX(GroupVertices[Group],MATCH(Vertices[[#This Row],[Vertex]],GroupVertices[Vertex],0)),1,1,"")</f>
        <v>114</v>
      </c>
      <c r="BK274" s="2"/>
      <c r="BL274" s="3"/>
      <c r="BM274" s="3"/>
      <c r="BN274" s="3"/>
      <c r="BO274" s="3"/>
    </row>
    <row r="275" spans="1:67" ht="15">
      <c r="A275" s="64" t="s">
        <v>372</v>
      </c>
      <c r="B275" s="65"/>
      <c r="C275" s="65"/>
      <c r="D275" s="66">
        <v>1.5</v>
      </c>
      <c r="E275" s="68">
        <v>10</v>
      </c>
      <c r="F275" s="102" t="s">
        <v>1303</v>
      </c>
      <c r="G275" s="65"/>
      <c r="H275" s="69"/>
      <c r="I275" s="70"/>
      <c r="J275" s="70"/>
      <c r="K275" s="69" t="s">
        <v>3367</v>
      </c>
      <c r="L275" s="73"/>
      <c r="M275" s="74">
        <v>9747.1357421875</v>
      </c>
      <c r="N275" s="74">
        <v>8646.3505859375</v>
      </c>
      <c r="O275" s="75"/>
      <c r="P275" s="76"/>
      <c r="Q275" s="76"/>
      <c r="R275" s="88"/>
      <c r="S275" s="48">
        <v>1</v>
      </c>
      <c r="T275" s="48">
        <v>1</v>
      </c>
      <c r="U275" s="49">
        <v>0</v>
      </c>
      <c r="V275" s="49">
        <v>0</v>
      </c>
      <c r="W275" s="49">
        <v>0</v>
      </c>
      <c r="X275" s="49">
        <v>0.999998</v>
      </c>
      <c r="Y275" s="49">
        <v>0</v>
      </c>
      <c r="Z275" s="49" t="s">
        <v>5600</v>
      </c>
      <c r="AA275" s="71">
        <v>275</v>
      </c>
      <c r="AB275" s="71"/>
      <c r="AC275" s="72"/>
      <c r="AD275" s="78" t="s">
        <v>3367</v>
      </c>
      <c r="AE275" s="78">
        <v>96</v>
      </c>
      <c r="AF275" s="78">
        <v>85</v>
      </c>
      <c r="AG275" s="78">
        <v>3853</v>
      </c>
      <c r="AH275" s="78">
        <v>1323</v>
      </c>
      <c r="AI275" s="78"/>
      <c r="AJ275" s="78" t="s">
        <v>3695</v>
      </c>
      <c r="AK275" s="78"/>
      <c r="AL275" s="78"/>
      <c r="AM275" s="78"/>
      <c r="AN275" s="80">
        <v>41956.41709490741</v>
      </c>
      <c r="AO275" s="83" t="s">
        <v>4345</v>
      </c>
      <c r="AP275" s="78" t="b">
        <v>1</v>
      </c>
      <c r="AQ275" s="78" t="b">
        <v>0</v>
      </c>
      <c r="AR275" s="78" t="b">
        <v>1</v>
      </c>
      <c r="AS275" s="78"/>
      <c r="AT275" s="78">
        <v>0</v>
      </c>
      <c r="AU275" s="83" t="s">
        <v>4485</v>
      </c>
      <c r="AV275" s="78" t="b">
        <v>0</v>
      </c>
      <c r="AW275" s="78" t="s">
        <v>4591</v>
      </c>
      <c r="AX275" s="83" t="s">
        <v>4782</v>
      </c>
      <c r="AY275" s="78" t="s">
        <v>66</v>
      </c>
      <c r="AZ275" s="48"/>
      <c r="BA275" s="48"/>
      <c r="BB275" s="48"/>
      <c r="BC275" s="48"/>
      <c r="BD275" s="48" t="s">
        <v>1048</v>
      </c>
      <c r="BE275" s="48" t="s">
        <v>1048</v>
      </c>
      <c r="BF275" s="106" t="s">
        <v>5148</v>
      </c>
      <c r="BG275" s="106" t="s">
        <v>5148</v>
      </c>
      <c r="BH275" s="106" t="s">
        <v>5467</v>
      </c>
      <c r="BI275" s="106" t="s">
        <v>5467</v>
      </c>
      <c r="BJ275" s="86" t="str">
        <f>REPLACE(INDEX(GroupVertices[Group],MATCH(Vertices[[#This Row],[Vertex]],GroupVertices[Vertex],0)),1,1,"")</f>
        <v>115</v>
      </c>
      <c r="BK275" s="2"/>
      <c r="BL275" s="3"/>
      <c r="BM275" s="3"/>
      <c r="BN275" s="3"/>
      <c r="BO275" s="3"/>
    </row>
    <row r="276" spans="1:67" ht="15">
      <c r="A276" s="64" t="s">
        <v>373</v>
      </c>
      <c r="B276" s="65"/>
      <c r="C276" s="65"/>
      <c r="D276" s="66">
        <v>1.5</v>
      </c>
      <c r="E276" s="68">
        <v>10</v>
      </c>
      <c r="F276" s="102" t="s">
        <v>1304</v>
      </c>
      <c r="G276" s="65"/>
      <c r="H276" s="69"/>
      <c r="I276" s="70"/>
      <c r="J276" s="70"/>
      <c r="K276" s="69" t="s">
        <v>3368</v>
      </c>
      <c r="L276" s="73"/>
      <c r="M276" s="74">
        <v>5931.396484375</v>
      </c>
      <c r="N276" s="74">
        <v>6418.4560546875</v>
      </c>
      <c r="O276" s="75"/>
      <c r="P276" s="76"/>
      <c r="Q276" s="76"/>
      <c r="R276" s="88"/>
      <c r="S276" s="48">
        <v>1</v>
      </c>
      <c r="T276" s="48">
        <v>1</v>
      </c>
      <c r="U276" s="49">
        <v>0</v>
      </c>
      <c r="V276" s="49">
        <v>0</v>
      </c>
      <c r="W276" s="49">
        <v>0</v>
      </c>
      <c r="X276" s="49">
        <v>0.999998</v>
      </c>
      <c r="Y276" s="49">
        <v>0</v>
      </c>
      <c r="Z276" s="49" t="s">
        <v>5600</v>
      </c>
      <c r="AA276" s="71">
        <v>276</v>
      </c>
      <c r="AB276" s="71"/>
      <c r="AC276" s="72"/>
      <c r="AD276" s="78" t="s">
        <v>3368</v>
      </c>
      <c r="AE276" s="78">
        <v>416</v>
      </c>
      <c r="AF276" s="78">
        <v>231</v>
      </c>
      <c r="AG276" s="78">
        <v>17863</v>
      </c>
      <c r="AH276" s="78">
        <v>25602</v>
      </c>
      <c r="AI276" s="78"/>
      <c r="AJ276" s="78" t="s">
        <v>3696</v>
      </c>
      <c r="AK276" s="78" t="s">
        <v>3950</v>
      </c>
      <c r="AL276" s="83" t="s">
        <v>4112</v>
      </c>
      <c r="AM276" s="78"/>
      <c r="AN276" s="80">
        <v>40897.92481481482</v>
      </c>
      <c r="AO276" s="83" t="s">
        <v>4346</v>
      </c>
      <c r="AP276" s="78" t="b">
        <v>0</v>
      </c>
      <c r="AQ276" s="78" t="b">
        <v>0</v>
      </c>
      <c r="AR276" s="78" t="b">
        <v>0</v>
      </c>
      <c r="AS276" s="78"/>
      <c r="AT276" s="78">
        <v>19</v>
      </c>
      <c r="AU276" s="83" t="s">
        <v>4485</v>
      </c>
      <c r="AV276" s="78" t="b">
        <v>0</v>
      </c>
      <c r="AW276" s="78" t="s">
        <v>4591</v>
      </c>
      <c r="AX276" s="83" t="s">
        <v>4783</v>
      </c>
      <c r="AY276" s="78" t="s">
        <v>66</v>
      </c>
      <c r="AZ276" s="48"/>
      <c r="BA276" s="48"/>
      <c r="BB276" s="48"/>
      <c r="BC276" s="48"/>
      <c r="BD276" s="48" t="s">
        <v>1048</v>
      </c>
      <c r="BE276" s="48" t="s">
        <v>1048</v>
      </c>
      <c r="BF276" s="106" t="s">
        <v>5149</v>
      </c>
      <c r="BG276" s="106" t="s">
        <v>5149</v>
      </c>
      <c r="BH276" s="106" t="s">
        <v>5468</v>
      </c>
      <c r="BI276" s="106" t="s">
        <v>5468</v>
      </c>
      <c r="BJ276" s="86" t="str">
        <f>REPLACE(INDEX(GroupVertices[Group],MATCH(Vertices[[#This Row],[Vertex]],GroupVertices[Vertex],0)),1,1,"")</f>
        <v>116</v>
      </c>
      <c r="BK276" s="2"/>
      <c r="BL276" s="3"/>
      <c r="BM276" s="3"/>
      <c r="BN276" s="3"/>
      <c r="BO276" s="3"/>
    </row>
    <row r="277" spans="1:67" ht="15">
      <c r="A277" s="64" t="s">
        <v>375</v>
      </c>
      <c r="B277" s="65"/>
      <c r="C277" s="65"/>
      <c r="D277" s="66">
        <v>1.5</v>
      </c>
      <c r="E277" s="68">
        <v>10</v>
      </c>
      <c r="F277" s="102" t="s">
        <v>1306</v>
      </c>
      <c r="G277" s="65"/>
      <c r="H277" s="69"/>
      <c r="I277" s="70"/>
      <c r="J277" s="70"/>
      <c r="K277" s="69" t="s">
        <v>3370</v>
      </c>
      <c r="L277" s="73"/>
      <c r="M277" s="74">
        <v>5931.396484375</v>
      </c>
      <c r="N277" s="74">
        <v>7147.826171875</v>
      </c>
      <c r="O277" s="75"/>
      <c r="P277" s="76"/>
      <c r="Q277" s="76"/>
      <c r="R277" s="88"/>
      <c r="S277" s="48">
        <v>1</v>
      </c>
      <c r="T277" s="48">
        <v>1</v>
      </c>
      <c r="U277" s="49">
        <v>0</v>
      </c>
      <c r="V277" s="49">
        <v>0</v>
      </c>
      <c r="W277" s="49">
        <v>0</v>
      </c>
      <c r="X277" s="49">
        <v>0.999998</v>
      </c>
      <c r="Y277" s="49">
        <v>0</v>
      </c>
      <c r="Z277" s="49" t="s">
        <v>5600</v>
      </c>
      <c r="AA277" s="71">
        <v>277</v>
      </c>
      <c r="AB277" s="71"/>
      <c r="AC277" s="72"/>
      <c r="AD277" s="78" t="s">
        <v>3370</v>
      </c>
      <c r="AE277" s="78">
        <v>384</v>
      </c>
      <c r="AF277" s="78">
        <v>146</v>
      </c>
      <c r="AG277" s="78">
        <v>26210</v>
      </c>
      <c r="AH277" s="78">
        <v>20890</v>
      </c>
      <c r="AI277" s="78"/>
      <c r="AJ277" s="78" t="s">
        <v>3698</v>
      </c>
      <c r="AK277" s="78" t="s">
        <v>3923</v>
      </c>
      <c r="AL277" s="83" t="s">
        <v>4113</v>
      </c>
      <c r="AM277" s="78"/>
      <c r="AN277" s="80">
        <v>40151.30875</v>
      </c>
      <c r="AO277" s="83" t="s">
        <v>4348</v>
      </c>
      <c r="AP277" s="78" t="b">
        <v>0</v>
      </c>
      <c r="AQ277" s="78" t="b">
        <v>0</v>
      </c>
      <c r="AR277" s="78" t="b">
        <v>1</v>
      </c>
      <c r="AS277" s="78"/>
      <c r="AT277" s="78">
        <v>7</v>
      </c>
      <c r="AU277" s="83" t="s">
        <v>4484</v>
      </c>
      <c r="AV277" s="78" t="b">
        <v>0</v>
      </c>
      <c r="AW277" s="78" t="s">
        <v>4591</v>
      </c>
      <c r="AX277" s="83" t="s">
        <v>4785</v>
      </c>
      <c r="AY277" s="78" t="s">
        <v>66</v>
      </c>
      <c r="AZ277" s="48"/>
      <c r="BA277" s="48"/>
      <c r="BB277" s="48"/>
      <c r="BC277" s="48"/>
      <c r="BD277" s="48" t="s">
        <v>1052</v>
      </c>
      <c r="BE277" s="48" t="s">
        <v>1052</v>
      </c>
      <c r="BF277" s="106" t="s">
        <v>5150</v>
      </c>
      <c r="BG277" s="106" t="s">
        <v>5297</v>
      </c>
      <c r="BH277" s="106" t="s">
        <v>5469</v>
      </c>
      <c r="BI277" s="106" t="s">
        <v>5591</v>
      </c>
      <c r="BJ277" s="86" t="str">
        <f>REPLACE(INDEX(GroupVertices[Group],MATCH(Vertices[[#This Row],[Vertex]],GroupVertices[Vertex],0)),1,1,"")</f>
        <v>117</v>
      </c>
      <c r="BK277" s="2"/>
      <c r="BL277" s="3"/>
      <c r="BM277" s="3"/>
      <c r="BN277" s="3"/>
      <c r="BO277" s="3"/>
    </row>
    <row r="278" spans="1:67" ht="15">
      <c r="A278" s="64" t="s">
        <v>376</v>
      </c>
      <c r="B278" s="65"/>
      <c r="C278" s="65"/>
      <c r="D278" s="66">
        <v>1.5</v>
      </c>
      <c r="E278" s="68">
        <v>10</v>
      </c>
      <c r="F278" s="102" t="s">
        <v>1307</v>
      </c>
      <c r="G278" s="65"/>
      <c r="H278" s="69"/>
      <c r="I278" s="70"/>
      <c r="J278" s="70"/>
      <c r="K278" s="69" t="s">
        <v>3371</v>
      </c>
      <c r="L278" s="73"/>
      <c r="M278" s="74">
        <v>9400.8232421875</v>
      </c>
      <c r="N278" s="74">
        <v>8646.3505859375</v>
      </c>
      <c r="O278" s="75"/>
      <c r="P278" s="76"/>
      <c r="Q278" s="76"/>
      <c r="R278" s="88"/>
      <c r="S278" s="48">
        <v>1</v>
      </c>
      <c r="T278" s="48">
        <v>1</v>
      </c>
      <c r="U278" s="49">
        <v>0</v>
      </c>
      <c r="V278" s="49">
        <v>0</v>
      </c>
      <c r="W278" s="49">
        <v>0</v>
      </c>
      <c r="X278" s="49">
        <v>0.999998</v>
      </c>
      <c r="Y278" s="49">
        <v>0</v>
      </c>
      <c r="Z278" s="49" t="s">
        <v>5600</v>
      </c>
      <c r="AA278" s="71">
        <v>278</v>
      </c>
      <c r="AB278" s="71"/>
      <c r="AC278" s="72"/>
      <c r="AD278" s="78" t="s">
        <v>3371</v>
      </c>
      <c r="AE278" s="78">
        <v>375</v>
      </c>
      <c r="AF278" s="78">
        <v>964</v>
      </c>
      <c r="AG278" s="78">
        <v>63035</v>
      </c>
      <c r="AH278" s="78">
        <v>264</v>
      </c>
      <c r="AI278" s="78"/>
      <c r="AJ278" s="78" t="s">
        <v>3699</v>
      </c>
      <c r="AK278" s="78" t="s">
        <v>3862</v>
      </c>
      <c r="AL278" s="78"/>
      <c r="AM278" s="78"/>
      <c r="AN278" s="80">
        <v>40001.05689814815</v>
      </c>
      <c r="AO278" s="83" t="s">
        <v>4349</v>
      </c>
      <c r="AP278" s="78" t="b">
        <v>0</v>
      </c>
      <c r="AQ278" s="78" t="b">
        <v>0</v>
      </c>
      <c r="AR278" s="78" t="b">
        <v>1</v>
      </c>
      <c r="AS278" s="78"/>
      <c r="AT278" s="78">
        <v>2</v>
      </c>
      <c r="AU278" s="83" t="s">
        <v>4486</v>
      </c>
      <c r="AV278" s="78" t="b">
        <v>0</v>
      </c>
      <c r="AW278" s="78" t="s">
        <v>4591</v>
      </c>
      <c r="AX278" s="83" t="s">
        <v>4786</v>
      </c>
      <c r="AY278" s="78" t="s">
        <v>66</v>
      </c>
      <c r="AZ278" s="48"/>
      <c r="BA278" s="48"/>
      <c r="BB278" s="48"/>
      <c r="BC278" s="48"/>
      <c r="BD278" s="48" t="s">
        <v>1048</v>
      </c>
      <c r="BE278" s="48" t="s">
        <v>1048</v>
      </c>
      <c r="BF278" s="106" t="s">
        <v>5151</v>
      </c>
      <c r="BG278" s="106" t="s">
        <v>5151</v>
      </c>
      <c r="BH278" s="106" t="s">
        <v>5470</v>
      </c>
      <c r="BI278" s="106" t="s">
        <v>5470</v>
      </c>
      <c r="BJ278" s="86" t="str">
        <f>REPLACE(INDEX(GroupVertices[Group],MATCH(Vertices[[#This Row],[Vertex]],GroupVertices[Vertex],0)),1,1,"")</f>
        <v>118</v>
      </c>
      <c r="BK278" s="2"/>
      <c r="BL278" s="3"/>
      <c r="BM278" s="3"/>
      <c r="BN278" s="3"/>
      <c r="BO278" s="3"/>
    </row>
    <row r="279" spans="1:67" ht="15">
      <c r="A279" s="64" t="s">
        <v>377</v>
      </c>
      <c r="B279" s="65"/>
      <c r="C279" s="65"/>
      <c r="D279" s="66">
        <v>1.5</v>
      </c>
      <c r="E279" s="68">
        <v>10</v>
      </c>
      <c r="F279" s="102" t="s">
        <v>1308</v>
      </c>
      <c r="G279" s="65"/>
      <c r="H279" s="69"/>
      <c r="I279" s="70"/>
      <c r="J279" s="70"/>
      <c r="K279" s="69" t="s">
        <v>3372</v>
      </c>
      <c r="L279" s="73"/>
      <c r="M279" s="74">
        <v>8355.587890625</v>
      </c>
      <c r="N279" s="74">
        <v>8646.3505859375</v>
      </c>
      <c r="O279" s="75"/>
      <c r="P279" s="76"/>
      <c r="Q279" s="76"/>
      <c r="R279" s="88"/>
      <c r="S279" s="48">
        <v>1</v>
      </c>
      <c r="T279" s="48">
        <v>1</v>
      </c>
      <c r="U279" s="49">
        <v>0</v>
      </c>
      <c r="V279" s="49">
        <v>0</v>
      </c>
      <c r="W279" s="49">
        <v>0</v>
      </c>
      <c r="X279" s="49">
        <v>0.999998</v>
      </c>
      <c r="Y279" s="49">
        <v>0</v>
      </c>
      <c r="Z279" s="49" t="s">
        <v>5600</v>
      </c>
      <c r="AA279" s="71">
        <v>279</v>
      </c>
      <c r="AB279" s="71"/>
      <c r="AC279" s="72"/>
      <c r="AD279" s="78" t="s">
        <v>3372</v>
      </c>
      <c r="AE279" s="78">
        <v>1149</v>
      </c>
      <c r="AF279" s="78">
        <v>1053</v>
      </c>
      <c r="AG279" s="78">
        <v>12824</v>
      </c>
      <c r="AH279" s="78">
        <v>14472</v>
      </c>
      <c r="AI279" s="78"/>
      <c r="AJ279" s="78" t="s">
        <v>3700</v>
      </c>
      <c r="AK279" s="78" t="s">
        <v>3952</v>
      </c>
      <c r="AL279" s="78"/>
      <c r="AM279" s="78"/>
      <c r="AN279" s="80">
        <v>41641.89922453704</v>
      </c>
      <c r="AO279" s="83" t="s">
        <v>4350</v>
      </c>
      <c r="AP279" s="78" t="b">
        <v>0</v>
      </c>
      <c r="AQ279" s="78" t="b">
        <v>0</v>
      </c>
      <c r="AR279" s="78" t="b">
        <v>1</v>
      </c>
      <c r="AS279" s="78"/>
      <c r="AT279" s="78">
        <v>5</v>
      </c>
      <c r="AU279" s="83" t="s">
        <v>4485</v>
      </c>
      <c r="AV279" s="78" t="b">
        <v>0</v>
      </c>
      <c r="AW279" s="78" t="s">
        <v>4591</v>
      </c>
      <c r="AX279" s="83" t="s">
        <v>4787</v>
      </c>
      <c r="AY279" s="78" t="s">
        <v>66</v>
      </c>
      <c r="AZ279" s="48"/>
      <c r="BA279" s="48"/>
      <c r="BB279" s="48"/>
      <c r="BC279" s="48"/>
      <c r="BD279" s="48" t="s">
        <v>1048</v>
      </c>
      <c r="BE279" s="48" t="s">
        <v>1048</v>
      </c>
      <c r="BF279" s="106" t="s">
        <v>5152</v>
      </c>
      <c r="BG279" s="106" t="s">
        <v>5152</v>
      </c>
      <c r="BH279" s="106" t="s">
        <v>5471</v>
      </c>
      <c r="BI279" s="106" t="s">
        <v>5471</v>
      </c>
      <c r="BJ279" s="86" t="str">
        <f>REPLACE(INDEX(GroupVertices[Group],MATCH(Vertices[[#This Row],[Vertex]],GroupVertices[Vertex],0)),1,1,"")</f>
        <v>119</v>
      </c>
      <c r="BK279" s="2"/>
      <c r="BL279" s="3"/>
      <c r="BM279" s="3"/>
      <c r="BN279" s="3"/>
      <c r="BO279" s="3"/>
    </row>
    <row r="280" spans="1:67" ht="15">
      <c r="A280" s="64" t="s">
        <v>378</v>
      </c>
      <c r="B280" s="65"/>
      <c r="C280" s="65"/>
      <c r="D280" s="66">
        <v>1.5</v>
      </c>
      <c r="E280" s="68">
        <v>10</v>
      </c>
      <c r="F280" s="102" t="s">
        <v>1309</v>
      </c>
      <c r="G280" s="65"/>
      <c r="H280" s="69"/>
      <c r="I280" s="70"/>
      <c r="J280" s="70"/>
      <c r="K280" s="69" t="s">
        <v>3373</v>
      </c>
      <c r="L280" s="73"/>
      <c r="M280" s="74">
        <v>8009.2744140625</v>
      </c>
      <c r="N280" s="74">
        <v>8646.3505859375</v>
      </c>
      <c r="O280" s="75"/>
      <c r="P280" s="76"/>
      <c r="Q280" s="76"/>
      <c r="R280" s="88"/>
      <c r="S280" s="48">
        <v>1</v>
      </c>
      <c r="T280" s="48">
        <v>1</v>
      </c>
      <c r="U280" s="49">
        <v>0</v>
      </c>
      <c r="V280" s="49">
        <v>0</v>
      </c>
      <c r="W280" s="49">
        <v>0</v>
      </c>
      <c r="X280" s="49">
        <v>0.999998</v>
      </c>
      <c r="Y280" s="49">
        <v>0</v>
      </c>
      <c r="Z280" s="49" t="s">
        <v>5600</v>
      </c>
      <c r="AA280" s="71">
        <v>280</v>
      </c>
      <c r="AB280" s="71"/>
      <c r="AC280" s="72"/>
      <c r="AD280" s="78" t="s">
        <v>3373</v>
      </c>
      <c r="AE280" s="78">
        <v>1128</v>
      </c>
      <c r="AF280" s="78">
        <v>366</v>
      </c>
      <c r="AG280" s="78">
        <v>7704</v>
      </c>
      <c r="AH280" s="78">
        <v>1261</v>
      </c>
      <c r="AI280" s="78"/>
      <c r="AJ280" s="78" t="s">
        <v>3701</v>
      </c>
      <c r="AK280" s="78" t="s">
        <v>3953</v>
      </c>
      <c r="AL280" s="83" t="s">
        <v>4114</v>
      </c>
      <c r="AM280" s="78"/>
      <c r="AN280" s="80">
        <v>39900.04959490741</v>
      </c>
      <c r="AO280" s="78"/>
      <c r="AP280" s="78" t="b">
        <v>0</v>
      </c>
      <c r="AQ280" s="78" t="b">
        <v>0</v>
      </c>
      <c r="AR280" s="78" t="b">
        <v>1</v>
      </c>
      <c r="AS280" s="78"/>
      <c r="AT280" s="78">
        <v>12</v>
      </c>
      <c r="AU280" s="83" t="s">
        <v>4500</v>
      </c>
      <c r="AV280" s="78" t="b">
        <v>0</v>
      </c>
      <c r="AW280" s="78" t="s">
        <v>4591</v>
      </c>
      <c r="AX280" s="83" t="s">
        <v>4788</v>
      </c>
      <c r="AY280" s="78" t="s">
        <v>66</v>
      </c>
      <c r="AZ280" s="48" t="s">
        <v>1022</v>
      </c>
      <c r="BA280" s="48" t="s">
        <v>1022</v>
      </c>
      <c r="BB280" s="48" t="s">
        <v>1039</v>
      </c>
      <c r="BC280" s="48" t="s">
        <v>1039</v>
      </c>
      <c r="BD280" s="48" t="s">
        <v>1087</v>
      </c>
      <c r="BE280" s="48" t="s">
        <v>1087</v>
      </c>
      <c r="BF280" s="106" t="s">
        <v>5153</v>
      </c>
      <c r="BG280" s="106" t="s">
        <v>5153</v>
      </c>
      <c r="BH280" s="106" t="s">
        <v>5472</v>
      </c>
      <c r="BI280" s="106" t="s">
        <v>5472</v>
      </c>
      <c r="BJ280" s="86" t="str">
        <f>REPLACE(INDEX(GroupVertices[Group],MATCH(Vertices[[#This Row],[Vertex]],GroupVertices[Vertex],0)),1,1,"")</f>
        <v>120</v>
      </c>
      <c r="BK280" s="2"/>
      <c r="BL280" s="3"/>
      <c r="BM280" s="3"/>
      <c r="BN280" s="3"/>
      <c r="BO280" s="3"/>
    </row>
    <row r="281" spans="1:67" ht="15">
      <c r="A281" s="64" t="s">
        <v>380</v>
      </c>
      <c r="B281" s="65"/>
      <c r="C281" s="65"/>
      <c r="D281" s="66">
        <v>1.5</v>
      </c>
      <c r="E281" s="68">
        <v>10</v>
      </c>
      <c r="F281" s="102" t="s">
        <v>1311</v>
      </c>
      <c r="G281" s="65"/>
      <c r="H281" s="69"/>
      <c r="I281" s="70"/>
      <c r="J281" s="70"/>
      <c r="K281" s="69" t="s">
        <v>3376</v>
      </c>
      <c r="L281" s="73"/>
      <c r="M281" s="74">
        <v>9054.509765625</v>
      </c>
      <c r="N281" s="74">
        <v>8646.3505859375</v>
      </c>
      <c r="O281" s="75"/>
      <c r="P281" s="76"/>
      <c r="Q281" s="76"/>
      <c r="R281" s="88"/>
      <c r="S281" s="48">
        <v>1</v>
      </c>
      <c r="T281" s="48">
        <v>1</v>
      </c>
      <c r="U281" s="49">
        <v>0</v>
      </c>
      <c r="V281" s="49">
        <v>0</v>
      </c>
      <c r="W281" s="49">
        <v>0</v>
      </c>
      <c r="X281" s="49">
        <v>0.999998</v>
      </c>
      <c r="Y281" s="49">
        <v>0</v>
      </c>
      <c r="Z281" s="49" t="s">
        <v>5600</v>
      </c>
      <c r="AA281" s="71">
        <v>281</v>
      </c>
      <c r="AB281" s="71"/>
      <c r="AC281" s="72"/>
      <c r="AD281" s="78" t="s">
        <v>3376</v>
      </c>
      <c r="AE281" s="78">
        <v>698</v>
      </c>
      <c r="AF281" s="78">
        <v>910</v>
      </c>
      <c r="AG281" s="78">
        <v>31167</v>
      </c>
      <c r="AH281" s="78">
        <v>13253</v>
      </c>
      <c r="AI281" s="78"/>
      <c r="AJ281" s="78" t="s">
        <v>3704</v>
      </c>
      <c r="AK281" s="78"/>
      <c r="AL281" s="78"/>
      <c r="AM281" s="78"/>
      <c r="AN281" s="80">
        <v>40032.76689814815</v>
      </c>
      <c r="AO281" s="83" t="s">
        <v>4353</v>
      </c>
      <c r="AP281" s="78" t="b">
        <v>0</v>
      </c>
      <c r="AQ281" s="78" t="b">
        <v>0</v>
      </c>
      <c r="AR281" s="78" t="b">
        <v>1</v>
      </c>
      <c r="AS281" s="78"/>
      <c r="AT281" s="78">
        <v>10</v>
      </c>
      <c r="AU281" s="83" t="s">
        <v>4485</v>
      </c>
      <c r="AV281" s="78" t="b">
        <v>0</v>
      </c>
      <c r="AW281" s="78" t="s">
        <v>4591</v>
      </c>
      <c r="AX281" s="83" t="s">
        <v>4791</v>
      </c>
      <c r="AY281" s="78" t="s">
        <v>66</v>
      </c>
      <c r="AZ281" s="48"/>
      <c r="BA281" s="48"/>
      <c r="BB281" s="48"/>
      <c r="BC281" s="48"/>
      <c r="BD281" s="48" t="s">
        <v>1048</v>
      </c>
      <c r="BE281" s="48" t="s">
        <v>1048</v>
      </c>
      <c r="BF281" s="106" t="s">
        <v>5155</v>
      </c>
      <c r="BG281" s="106" t="s">
        <v>5155</v>
      </c>
      <c r="BH281" s="106" t="s">
        <v>5474</v>
      </c>
      <c r="BI281" s="106" t="s">
        <v>5474</v>
      </c>
      <c r="BJ281" s="86" t="str">
        <f>REPLACE(INDEX(GroupVertices[Group],MATCH(Vertices[[#This Row],[Vertex]],GroupVertices[Vertex],0)),1,1,"")</f>
        <v>121</v>
      </c>
      <c r="BK281" s="2"/>
      <c r="BL281" s="3"/>
      <c r="BM281" s="3"/>
      <c r="BN281" s="3"/>
      <c r="BO281" s="3"/>
    </row>
    <row r="282" spans="1:67" ht="15">
      <c r="A282" s="64" t="s">
        <v>382</v>
      </c>
      <c r="B282" s="65"/>
      <c r="C282" s="65"/>
      <c r="D282" s="66">
        <v>1.5</v>
      </c>
      <c r="E282" s="68">
        <v>10</v>
      </c>
      <c r="F282" s="102" t="s">
        <v>1313</v>
      </c>
      <c r="G282" s="65"/>
      <c r="H282" s="69"/>
      <c r="I282" s="70"/>
      <c r="J282" s="70"/>
      <c r="K282" s="69" t="s">
        <v>3378</v>
      </c>
      <c r="L282" s="73"/>
      <c r="M282" s="74">
        <v>8701.900390625</v>
      </c>
      <c r="N282" s="74">
        <v>8646.3505859375</v>
      </c>
      <c r="O282" s="75"/>
      <c r="P282" s="76"/>
      <c r="Q282" s="76"/>
      <c r="R282" s="88"/>
      <c r="S282" s="48">
        <v>1</v>
      </c>
      <c r="T282" s="48">
        <v>1</v>
      </c>
      <c r="U282" s="49">
        <v>0</v>
      </c>
      <c r="V282" s="49">
        <v>0</v>
      </c>
      <c r="W282" s="49">
        <v>0</v>
      </c>
      <c r="X282" s="49">
        <v>0.999998</v>
      </c>
      <c r="Y282" s="49">
        <v>0</v>
      </c>
      <c r="Z282" s="49" t="s">
        <v>5600</v>
      </c>
      <c r="AA282" s="71">
        <v>282</v>
      </c>
      <c r="AB282" s="71"/>
      <c r="AC282" s="72"/>
      <c r="AD282" s="78" t="s">
        <v>3378</v>
      </c>
      <c r="AE282" s="78">
        <v>134</v>
      </c>
      <c r="AF282" s="78">
        <v>7740</v>
      </c>
      <c r="AG282" s="78">
        <v>29337</v>
      </c>
      <c r="AH282" s="78">
        <v>7716</v>
      </c>
      <c r="AI282" s="78"/>
      <c r="AJ282" s="78" t="s">
        <v>3706</v>
      </c>
      <c r="AK282" s="78" t="s">
        <v>3838</v>
      </c>
      <c r="AL282" s="78"/>
      <c r="AM282" s="78"/>
      <c r="AN282" s="80">
        <v>39832.10673611111</v>
      </c>
      <c r="AO282" s="83" t="s">
        <v>4355</v>
      </c>
      <c r="AP282" s="78" t="b">
        <v>0</v>
      </c>
      <c r="AQ282" s="78" t="b">
        <v>0</v>
      </c>
      <c r="AR282" s="78" t="b">
        <v>1</v>
      </c>
      <c r="AS282" s="78"/>
      <c r="AT282" s="78">
        <v>96</v>
      </c>
      <c r="AU282" s="83" t="s">
        <v>4489</v>
      </c>
      <c r="AV282" s="78" t="b">
        <v>0</v>
      </c>
      <c r="AW282" s="78" t="s">
        <v>4591</v>
      </c>
      <c r="AX282" s="83" t="s">
        <v>4793</v>
      </c>
      <c r="AY282" s="78" t="s">
        <v>66</v>
      </c>
      <c r="AZ282" s="48"/>
      <c r="BA282" s="48"/>
      <c r="BB282" s="48"/>
      <c r="BC282" s="48"/>
      <c r="BD282" s="48" t="s">
        <v>1052</v>
      </c>
      <c r="BE282" s="48" t="s">
        <v>1052</v>
      </c>
      <c r="BF282" s="106" t="s">
        <v>5156</v>
      </c>
      <c r="BG282" s="106" t="s">
        <v>5156</v>
      </c>
      <c r="BH282" s="106" t="s">
        <v>5475</v>
      </c>
      <c r="BI282" s="106" t="s">
        <v>5475</v>
      </c>
      <c r="BJ282" s="86" t="str">
        <f>REPLACE(INDEX(GroupVertices[Group],MATCH(Vertices[[#This Row],[Vertex]],GroupVertices[Vertex],0)),1,1,"")</f>
        <v>122</v>
      </c>
      <c r="BK282" s="2"/>
      <c r="BL282" s="3"/>
      <c r="BM282" s="3"/>
      <c r="BN282" s="3"/>
      <c r="BO282" s="3"/>
    </row>
    <row r="283" spans="1:67" ht="15">
      <c r="A283" s="64" t="s">
        <v>383</v>
      </c>
      <c r="B283" s="65"/>
      <c r="C283" s="65"/>
      <c r="D283" s="66">
        <v>1.5</v>
      </c>
      <c r="E283" s="68">
        <v>10</v>
      </c>
      <c r="F283" s="102" t="s">
        <v>1314</v>
      </c>
      <c r="G283" s="65"/>
      <c r="H283" s="69"/>
      <c r="I283" s="70"/>
      <c r="J283" s="70"/>
      <c r="K283" s="69" t="s">
        <v>3379</v>
      </c>
      <c r="L283" s="73"/>
      <c r="M283" s="74">
        <v>5931.396484375</v>
      </c>
      <c r="N283" s="74">
        <v>1259.8209228515625</v>
      </c>
      <c r="O283" s="75"/>
      <c r="P283" s="76"/>
      <c r="Q283" s="76"/>
      <c r="R283" s="88"/>
      <c r="S283" s="48">
        <v>1</v>
      </c>
      <c r="T283" s="48">
        <v>1</v>
      </c>
      <c r="U283" s="49">
        <v>0</v>
      </c>
      <c r="V283" s="49">
        <v>0</v>
      </c>
      <c r="W283" s="49">
        <v>0</v>
      </c>
      <c r="X283" s="49">
        <v>0.999998</v>
      </c>
      <c r="Y283" s="49">
        <v>0</v>
      </c>
      <c r="Z283" s="49" t="s">
        <v>5600</v>
      </c>
      <c r="AA283" s="71">
        <v>283</v>
      </c>
      <c r="AB283" s="71"/>
      <c r="AC283" s="72"/>
      <c r="AD283" s="78" t="s">
        <v>3379</v>
      </c>
      <c r="AE283" s="78">
        <v>888</v>
      </c>
      <c r="AF283" s="78">
        <v>927</v>
      </c>
      <c r="AG283" s="78">
        <v>37910</v>
      </c>
      <c r="AH283" s="78">
        <v>2874</v>
      </c>
      <c r="AI283" s="78"/>
      <c r="AJ283" s="78" t="s">
        <v>3707</v>
      </c>
      <c r="AK283" s="78" t="s">
        <v>3956</v>
      </c>
      <c r="AL283" s="78"/>
      <c r="AM283" s="78"/>
      <c r="AN283" s="80">
        <v>39901.035775462966</v>
      </c>
      <c r="AO283" s="83" t="s">
        <v>4356</v>
      </c>
      <c r="AP283" s="78" t="b">
        <v>0</v>
      </c>
      <c r="AQ283" s="78" t="b">
        <v>0</v>
      </c>
      <c r="AR283" s="78" t="b">
        <v>1</v>
      </c>
      <c r="AS283" s="78"/>
      <c r="AT283" s="78">
        <v>10</v>
      </c>
      <c r="AU283" s="83" t="s">
        <v>4492</v>
      </c>
      <c r="AV283" s="78" t="b">
        <v>0</v>
      </c>
      <c r="AW283" s="78" t="s">
        <v>4591</v>
      </c>
      <c r="AX283" s="83" t="s">
        <v>4794</v>
      </c>
      <c r="AY283" s="78" t="s">
        <v>66</v>
      </c>
      <c r="AZ283" s="48"/>
      <c r="BA283" s="48"/>
      <c r="BB283" s="48"/>
      <c r="BC283" s="48"/>
      <c r="BD283" s="48" t="s">
        <v>1048</v>
      </c>
      <c r="BE283" s="48" t="s">
        <v>1048</v>
      </c>
      <c r="BF283" s="106" t="s">
        <v>5157</v>
      </c>
      <c r="BG283" s="106" t="s">
        <v>5157</v>
      </c>
      <c r="BH283" s="106" t="s">
        <v>5476</v>
      </c>
      <c r="BI283" s="106" t="s">
        <v>5476</v>
      </c>
      <c r="BJ283" s="86" t="str">
        <f>REPLACE(INDEX(GroupVertices[Group],MATCH(Vertices[[#This Row],[Vertex]],GroupVertices[Vertex],0)),1,1,"")</f>
        <v>123</v>
      </c>
      <c r="BK283" s="2"/>
      <c r="BL283" s="3"/>
      <c r="BM283" s="3"/>
      <c r="BN283" s="3"/>
      <c r="BO283" s="3"/>
    </row>
    <row r="284" spans="1:67" ht="15">
      <c r="A284" s="64" t="s">
        <v>385</v>
      </c>
      <c r="B284" s="65"/>
      <c r="C284" s="65"/>
      <c r="D284" s="66">
        <v>1.5</v>
      </c>
      <c r="E284" s="68">
        <v>10</v>
      </c>
      <c r="F284" s="102" t="s">
        <v>1316</v>
      </c>
      <c r="G284" s="65"/>
      <c r="H284" s="69"/>
      <c r="I284" s="70"/>
      <c r="J284" s="70"/>
      <c r="K284" s="69" t="s">
        <v>3381</v>
      </c>
      <c r="L284" s="73"/>
      <c r="M284" s="74">
        <v>5931.396484375</v>
      </c>
      <c r="N284" s="74">
        <v>1989.1910400390625</v>
      </c>
      <c r="O284" s="75"/>
      <c r="P284" s="76"/>
      <c r="Q284" s="76"/>
      <c r="R284" s="88"/>
      <c r="S284" s="48">
        <v>1</v>
      </c>
      <c r="T284" s="48">
        <v>1</v>
      </c>
      <c r="U284" s="49">
        <v>0</v>
      </c>
      <c r="V284" s="49">
        <v>0</v>
      </c>
      <c r="W284" s="49">
        <v>0</v>
      </c>
      <c r="X284" s="49">
        <v>0.999998</v>
      </c>
      <c r="Y284" s="49">
        <v>0</v>
      </c>
      <c r="Z284" s="49" t="s">
        <v>5600</v>
      </c>
      <c r="AA284" s="71">
        <v>284</v>
      </c>
      <c r="AB284" s="71"/>
      <c r="AC284" s="72"/>
      <c r="AD284" s="78" t="s">
        <v>3381</v>
      </c>
      <c r="AE284" s="78">
        <v>1103</v>
      </c>
      <c r="AF284" s="78">
        <v>442</v>
      </c>
      <c r="AG284" s="78">
        <v>30102</v>
      </c>
      <c r="AH284" s="78">
        <v>3623</v>
      </c>
      <c r="AI284" s="78"/>
      <c r="AJ284" s="78" t="s">
        <v>3709</v>
      </c>
      <c r="AK284" s="78" t="s">
        <v>3958</v>
      </c>
      <c r="AL284" s="78"/>
      <c r="AM284" s="78"/>
      <c r="AN284" s="80">
        <v>39982.180972222224</v>
      </c>
      <c r="AO284" s="83" t="s">
        <v>4358</v>
      </c>
      <c r="AP284" s="78" t="b">
        <v>0</v>
      </c>
      <c r="AQ284" s="78" t="b">
        <v>0</v>
      </c>
      <c r="AR284" s="78" t="b">
        <v>1</v>
      </c>
      <c r="AS284" s="78"/>
      <c r="AT284" s="78">
        <v>4</v>
      </c>
      <c r="AU284" s="83" t="s">
        <v>4487</v>
      </c>
      <c r="AV284" s="78" t="b">
        <v>0</v>
      </c>
      <c r="AW284" s="78" t="s">
        <v>4591</v>
      </c>
      <c r="AX284" s="83" t="s">
        <v>4796</v>
      </c>
      <c r="AY284" s="78" t="s">
        <v>66</v>
      </c>
      <c r="AZ284" s="48"/>
      <c r="BA284" s="48"/>
      <c r="BB284" s="48"/>
      <c r="BC284" s="48"/>
      <c r="BD284" s="48" t="s">
        <v>1048</v>
      </c>
      <c r="BE284" s="48" t="s">
        <v>1048</v>
      </c>
      <c r="BF284" s="106" t="s">
        <v>5159</v>
      </c>
      <c r="BG284" s="106" t="s">
        <v>5299</v>
      </c>
      <c r="BH284" s="106" t="s">
        <v>5478</v>
      </c>
      <c r="BI284" s="106" t="s">
        <v>5478</v>
      </c>
      <c r="BJ284" s="86" t="str">
        <f>REPLACE(INDEX(GroupVertices[Group],MATCH(Vertices[[#This Row],[Vertex]],GroupVertices[Vertex],0)),1,1,"")</f>
        <v>124</v>
      </c>
      <c r="BK284" s="2"/>
      <c r="BL284" s="3"/>
      <c r="BM284" s="3"/>
      <c r="BN284" s="3"/>
      <c r="BO284" s="3"/>
    </row>
    <row r="285" spans="1:67" ht="15">
      <c r="A285" s="64" t="s">
        <v>389</v>
      </c>
      <c r="B285" s="65"/>
      <c r="C285" s="65"/>
      <c r="D285" s="66">
        <v>1.5</v>
      </c>
      <c r="E285" s="68">
        <v>10</v>
      </c>
      <c r="F285" s="102" t="s">
        <v>1320</v>
      </c>
      <c r="G285" s="65"/>
      <c r="H285" s="69"/>
      <c r="I285" s="70"/>
      <c r="J285" s="70"/>
      <c r="K285" s="69" t="s">
        <v>3388</v>
      </c>
      <c r="L285" s="73"/>
      <c r="M285" s="74">
        <v>6309.19287109375</v>
      </c>
      <c r="N285" s="74">
        <v>7890.45751953125</v>
      </c>
      <c r="O285" s="75"/>
      <c r="P285" s="76"/>
      <c r="Q285" s="76"/>
      <c r="R285" s="88"/>
      <c r="S285" s="48">
        <v>1</v>
      </c>
      <c r="T285" s="48">
        <v>1</v>
      </c>
      <c r="U285" s="49">
        <v>0</v>
      </c>
      <c r="V285" s="49">
        <v>0</v>
      </c>
      <c r="W285" s="49">
        <v>0</v>
      </c>
      <c r="X285" s="49">
        <v>0.999998</v>
      </c>
      <c r="Y285" s="49">
        <v>0</v>
      </c>
      <c r="Z285" s="49" t="s">
        <v>5600</v>
      </c>
      <c r="AA285" s="71">
        <v>285</v>
      </c>
      <c r="AB285" s="71"/>
      <c r="AC285" s="72"/>
      <c r="AD285" s="78" t="s">
        <v>3388</v>
      </c>
      <c r="AE285" s="78">
        <v>678</v>
      </c>
      <c r="AF285" s="78">
        <v>939</v>
      </c>
      <c r="AG285" s="78">
        <v>85887</v>
      </c>
      <c r="AH285" s="78">
        <v>0</v>
      </c>
      <c r="AI285" s="78"/>
      <c r="AJ285" s="78" t="s">
        <v>3715</v>
      </c>
      <c r="AK285" s="78" t="s">
        <v>3964</v>
      </c>
      <c r="AL285" s="78"/>
      <c r="AM285" s="78"/>
      <c r="AN285" s="80">
        <v>39863.51866898148</v>
      </c>
      <c r="AO285" s="83" t="s">
        <v>4365</v>
      </c>
      <c r="AP285" s="78" t="b">
        <v>0</v>
      </c>
      <c r="AQ285" s="78" t="b">
        <v>0</v>
      </c>
      <c r="AR285" s="78" t="b">
        <v>0</v>
      </c>
      <c r="AS285" s="78"/>
      <c r="AT285" s="78">
        <v>61</v>
      </c>
      <c r="AU285" s="83" t="s">
        <v>4489</v>
      </c>
      <c r="AV285" s="78" t="b">
        <v>0</v>
      </c>
      <c r="AW285" s="78" t="s">
        <v>4591</v>
      </c>
      <c r="AX285" s="83" t="s">
        <v>4803</v>
      </c>
      <c r="AY285" s="78" t="s">
        <v>66</v>
      </c>
      <c r="AZ285" s="48"/>
      <c r="BA285" s="48"/>
      <c r="BB285" s="48"/>
      <c r="BC285" s="48"/>
      <c r="BD285" s="48" t="s">
        <v>1048</v>
      </c>
      <c r="BE285" s="48" t="s">
        <v>1048</v>
      </c>
      <c r="BF285" s="106" t="s">
        <v>5161</v>
      </c>
      <c r="BG285" s="106" t="s">
        <v>5161</v>
      </c>
      <c r="BH285" s="106" t="s">
        <v>5480</v>
      </c>
      <c r="BI285" s="106" t="s">
        <v>5480</v>
      </c>
      <c r="BJ285" s="86" t="str">
        <f>REPLACE(INDEX(GroupVertices[Group],MATCH(Vertices[[#This Row],[Vertex]],GroupVertices[Vertex],0)),1,1,"")</f>
        <v>125</v>
      </c>
      <c r="BK285" s="2"/>
      <c r="BL285" s="3"/>
      <c r="BM285" s="3"/>
      <c r="BN285" s="3"/>
      <c r="BO285" s="3"/>
    </row>
    <row r="286" spans="1:67" ht="15">
      <c r="A286" s="64" t="s">
        <v>390</v>
      </c>
      <c r="B286" s="65"/>
      <c r="C286" s="65"/>
      <c r="D286" s="66">
        <v>1.5</v>
      </c>
      <c r="E286" s="68">
        <v>10</v>
      </c>
      <c r="F286" s="102" t="s">
        <v>4557</v>
      </c>
      <c r="G286" s="65"/>
      <c r="H286" s="69"/>
      <c r="I286" s="70"/>
      <c r="J286" s="70"/>
      <c r="K286" s="69" t="s">
        <v>3389</v>
      </c>
      <c r="L286" s="73"/>
      <c r="M286" s="74">
        <v>5931.396484375</v>
      </c>
      <c r="N286" s="74">
        <v>530.450927734375</v>
      </c>
      <c r="O286" s="75"/>
      <c r="P286" s="76"/>
      <c r="Q286" s="76"/>
      <c r="R286" s="88"/>
      <c r="S286" s="48">
        <v>1</v>
      </c>
      <c r="T286" s="48">
        <v>1</v>
      </c>
      <c r="U286" s="49">
        <v>0</v>
      </c>
      <c r="V286" s="49">
        <v>0</v>
      </c>
      <c r="W286" s="49">
        <v>0</v>
      </c>
      <c r="X286" s="49">
        <v>0.999998</v>
      </c>
      <c r="Y286" s="49">
        <v>0</v>
      </c>
      <c r="Z286" s="49" t="s">
        <v>5600</v>
      </c>
      <c r="AA286" s="71">
        <v>286</v>
      </c>
      <c r="AB286" s="71"/>
      <c r="AC286" s="72"/>
      <c r="AD286" s="78" t="s">
        <v>3389</v>
      </c>
      <c r="AE286" s="78">
        <v>209</v>
      </c>
      <c r="AF286" s="78">
        <v>161</v>
      </c>
      <c r="AG286" s="78">
        <v>15543</v>
      </c>
      <c r="AH286" s="78">
        <v>188</v>
      </c>
      <c r="AI286" s="78"/>
      <c r="AJ286" s="78" t="s">
        <v>3716</v>
      </c>
      <c r="AK286" s="78" t="s">
        <v>3965</v>
      </c>
      <c r="AL286" s="78"/>
      <c r="AM286" s="78"/>
      <c r="AN286" s="80">
        <v>40326.76055555556</v>
      </c>
      <c r="AO286" s="83" t="s">
        <v>4366</v>
      </c>
      <c r="AP286" s="78" t="b">
        <v>0</v>
      </c>
      <c r="AQ286" s="78" t="b">
        <v>0</v>
      </c>
      <c r="AR286" s="78" t="b">
        <v>1</v>
      </c>
      <c r="AS286" s="78"/>
      <c r="AT286" s="78">
        <v>2</v>
      </c>
      <c r="AU286" s="83" t="s">
        <v>4490</v>
      </c>
      <c r="AV286" s="78" t="b">
        <v>0</v>
      </c>
      <c r="AW286" s="78" t="s">
        <v>4591</v>
      </c>
      <c r="AX286" s="83" t="s">
        <v>4804</v>
      </c>
      <c r="AY286" s="78" t="s">
        <v>66</v>
      </c>
      <c r="AZ286" s="48" t="s">
        <v>1024</v>
      </c>
      <c r="BA286" s="48" t="s">
        <v>1024</v>
      </c>
      <c r="BB286" s="48" t="s">
        <v>1040</v>
      </c>
      <c r="BC286" s="48" t="s">
        <v>1040</v>
      </c>
      <c r="BD286" s="48" t="s">
        <v>1075</v>
      </c>
      <c r="BE286" s="48" t="s">
        <v>1075</v>
      </c>
      <c r="BF286" s="106" t="s">
        <v>5162</v>
      </c>
      <c r="BG286" s="106" t="s">
        <v>5162</v>
      </c>
      <c r="BH286" s="106" t="s">
        <v>5481</v>
      </c>
      <c r="BI286" s="106" t="s">
        <v>5481</v>
      </c>
      <c r="BJ286" s="86" t="str">
        <f>REPLACE(INDEX(GroupVertices[Group],MATCH(Vertices[[#This Row],[Vertex]],GroupVertices[Vertex],0)),1,1,"")</f>
        <v>126</v>
      </c>
      <c r="BK286" s="2"/>
      <c r="BL286" s="3"/>
      <c r="BM286" s="3"/>
      <c r="BN286" s="3"/>
      <c r="BO286" s="3"/>
    </row>
    <row r="287" spans="1:67" ht="15">
      <c r="A287" s="64" t="s">
        <v>391</v>
      </c>
      <c r="B287" s="65"/>
      <c r="C287" s="65"/>
      <c r="D287" s="66">
        <v>1.5</v>
      </c>
      <c r="E287" s="68">
        <v>10</v>
      </c>
      <c r="F287" s="102" t="s">
        <v>4558</v>
      </c>
      <c r="G287" s="65"/>
      <c r="H287" s="69"/>
      <c r="I287" s="70"/>
      <c r="J287" s="70"/>
      <c r="K287" s="69" t="s">
        <v>3390</v>
      </c>
      <c r="L287" s="73"/>
      <c r="M287" s="74">
        <v>5931.396484375</v>
      </c>
      <c r="N287" s="74">
        <v>2731.822265625</v>
      </c>
      <c r="O287" s="75"/>
      <c r="P287" s="76"/>
      <c r="Q287" s="76"/>
      <c r="R287" s="88"/>
      <c r="S287" s="48">
        <v>1</v>
      </c>
      <c r="T287" s="48">
        <v>1</v>
      </c>
      <c r="U287" s="49">
        <v>0</v>
      </c>
      <c r="V287" s="49">
        <v>0</v>
      </c>
      <c r="W287" s="49">
        <v>0</v>
      </c>
      <c r="X287" s="49">
        <v>0.999998</v>
      </c>
      <c r="Y287" s="49">
        <v>0</v>
      </c>
      <c r="Z287" s="49" t="s">
        <v>5600</v>
      </c>
      <c r="AA287" s="71">
        <v>287</v>
      </c>
      <c r="AB287" s="71"/>
      <c r="AC287" s="72"/>
      <c r="AD287" s="78" t="s">
        <v>3390</v>
      </c>
      <c r="AE287" s="78">
        <v>144</v>
      </c>
      <c r="AF287" s="78">
        <v>43</v>
      </c>
      <c r="AG287" s="78">
        <v>988</v>
      </c>
      <c r="AH287" s="78">
        <v>1216</v>
      </c>
      <c r="AI287" s="78"/>
      <c r="AJ287" s="78" t="s">
        <v>3717</v>
      </c>
      <c r="AK287" s="78" t="s">
        <v>3069</v>
      </c>
      <c r="AL287" s="78"/>
      <c r="AM287" s="78"/>
      <c r="AN287" s="80">
        <v>42523.80401620371</v>
      </c>
      <c r="AO287" s="83" t="s">
        <v>4367</v>
      </c>
      <c r="AP287" s="78" t="b">
        <v>1</v>
      </c>
      <c r="AQ287" s="78" t="b">
        <v>0</v>
      </c>
      <c r="AR287" s="78" t="b">
        <v>1</v>
      </c>
      <c r="AS287" s="78"/>
      <c r="AT287" s="78">
        <v>2</v>
      </c>
      <c r="AU287" s="78"/>
      <c r="AV287" s="78" t="b">
        <v>0</v>
      </c>
      <c r="AW287" s="78" t="s">
        <v>4591</v>
      </c>
      <c r="AX287" s="83" t="s">
        <v>4805</v>
      </c>
      <c r="AY287" s="78" t="s">
        <v>66</v>
      </c>
      <c r="AZ287" s="48"/>
      <c r="BA287" s="48"/>
      <c r="BB287" s="48"/>
      <c r="BC287" s="48"/>
      <c r="BD287" s="48" t="s">
        <v>1090</v>
      </c>
      <c r="BE287" s="48" t="s">
        <v>1090</v>
      </c>
      <c r="BF287" s="106" t="s">
        <v>5163</v>
      </c>
      <c r="BG287" s="106" t="s">
        <v>5163</v>
      </c>
      <c r="BH287" s="106" t="s">
        <v>5482</v>
      </c>
      <c r="BI287" s="106" t="s">
        <v>5482</v>
      </c>
      <c r="BJ287" s="86" t="str">
        <f>REPLACE(INDEX(GroupVertices[Group],MATCH(Vertices[[#This Row],[Vertex]],GroupVertices[Vertex],0)),1,1,"")</f>
        <v>127</v>
      </c>
      <c r="BK287" s="2"/>
      <c r="BL287" s="3"/>
      <c r="BM287" s="3"/>
      <c r="BN287" s="3"/>
      <c r="BO287" s="3"/>
    </row>
    <row r="288" spans="1:67" ht="15">
      <c r="A288" s="64" t="s">
        <v>393</v>
      </c>
      <c r="B288" s="65"/>
      <c r="C288" s="65"/>
      <c r="D288" s="66">
        <v>1.5</v>
      </c>
      <c r="E288" s="68">
        <v>10</v>
      </c>
      <c r="F288" s="102" t="s">
        <v>1322</v>
      </c>
      <c r="G288" s="65"/>
      <c r="H288" s="69"/>
      <c r="I288" s="70"/>
      <c r="J288" s="70"/>
      <c r="K288" s="69" t="s">
        <v>3392</v>
      </c>
      <c r="L288" s="73"/>
      <c r="M288" s="74">
        <v>5931.396484375</v>
      </c>
      <c r="N288" s="74">
        <v>4933.19384765625</v>
      </c>
      <c r="O288" s="75"/>
      <c r="P288" s="76"/>
      <c r="Q288" s="76"/>
      <c r="R288" s="88"/>
      <c r="S288" s="48">
        <v>1</v>
      </c>
      <c r="T288" s="48">
        <v>1</v>
      </c>
      <c r="U288" s="49">
        <v>0</v>
      </c>
      <c r="V288" s="49">
        <v>0</v>
      </c>
      <c r="W288" s="49">
        <v>0</v>
      </c>
      <c r="X288" s="49">
        <v>0.999998</v>
      </c>
      <c r="Y288" s="49">
        <v>0</v>
      </c>
      <c r="Z288" s="49" t="s">
        <v>5600</v>
      </c>
      <c r="AA288" s="71">
        <v>288</v>
      </c>
      <c r="AB288" s="71"/>
      <c r="AC288" s="72"/>
      <c r="AD288" s="78" t="s">
        <v>3392</v>
      </c>
      <c r="AE288" s="78">
        <v>221</v>
      </c>
      <c r="AF288" s="78">
        <v>230</v>
      </c>
      <c r="AG288" s="78">
        <v>14052</v>
      </c>
      <c r="AH288" s="78">
        <v>56486</v>
      </c>
      <c r="AI288" s="78"/>
      <c r="AJ288" s="78" t="s">
        <v>3719</v>
      </c>
      <c r="AK288" s="78" t="s">
        <v>3967</v>
      </c>
      <c r="AL288" s="78"/>
      <c r="AM288" s="78"/>
      <c r="AN288" s="80">
        <v>41449.07645833334</v>
      </c>
      <c r="AO288" s="83" t="s">
        <v>4369</v>
      </c>
      <c r="AP288" s="78" t="b">
        <v>0</v>
      </c>
      <c r="AQ288" s="78" t="b">
        <v>0</v>
      </c>
      <c r="AR288" s="78" t="b">
        <v>1</v>
      </c>
      <c r="AS288" s="78"/>
      <c r="AT288" s="78">
        <v>6</v>
      </c>
      <c r="AU288" s="83" t="s">
        <v>4487</v>
      </c>
      <c r="AV288" s="78" t="b">
        <v>0</v>
      </c>
      <c r="AW288" s="78" t="s">
        <v>4591</v>
      </c>
      <c r="AX288" s="83" t="s">
        <v>4807</v>
      </c>
      <c r="AY288" s="78" t="s">
        <v>66</v>
      </c>
      <c r="AZ288" s="48"/>
      <c r="BA288" s="48"/>
      <c r="BB288" s="48"/>
      <c r="BC288" s="48"/>
      <c r="BD288" s="48" t="s">
        <v>1048</v>
      </c>
      <c r="BE288" s="48" t="s">
        <v>1048</v>
      </c>
      <c r="BF288" s="106" t="s">
        <v>5165</v>
      </c>
      <c r="BG288" s="106" t="s">
        <v>5165</v>
      </c>
      <c r="BH288" s="106" t="s">
        <v>5484</v>
      </c>
      <c r="BI288" s="106" t="s">
        <v>5484</v>
      </c>
      <c r="BJ288" s="86" t="str">
        <f>REPLACE(INDEX(GroupVertices[Group],MATCH(Vertices[[#This Row],[Vertex]],GroupVertices[Vertex],0)),1,1,"")</f>
        <v>128</v>
      </c>
      <c r="BK288" s="2"/>
      <c r="BL288" s="3"/>
      <c r="BM288" s="3"/>
      <c r="BN288" s="3"/>
      <c r="BO288" s="3"/>
    </row>
    <row r="289" spans="1:67" ht="15">
      <c r="A289" s="64" t="s">
        <v>394</v>
      </c>
      <c r="B289" s="65"/>
      <c r="C289" s="65"/>
      <c r="D289" s="66">
        <v>1.5</v>
      </c>
      <c r="E289" s="68">
        <v>10</v>
      </c>
      <c r="F289" s="102" t="s">
        <v>1323</v>
      </c>
      <c r="G289" s="65"/>
      <c r="H289" s="69"/>
      <c r="I289" s="70"/>
      <c r="J289" s="70"/>
      <c r="K289" s="69" t="s">
        <v>3393</v>
      </c>
      <c r="L289" s="73"/>
      <c r="M289" s="74">
        <v>5931.396484375</v>
      </c>
      <c r="N289" s="74">
        <v>5675.82470703125</v>
      </c>
      <c r="O289" s="75"/>
      <c r="P289" s="76"/>
      <c r="Q289" s="76"/>
      <c r="R289" s="88"/>
      <c r="S289" s="48">
        <v>1</v>
      </c>
      <c r="T289" s="48">
        <v>1</v>
      </c>
      <c r="U289" s="49">
        <v>0</v>
      </c>
      <c r="V289" s="49">
        <v>0</v>
      </c>
      <c r="W289" s="49">
        <v>0</v>
      </c>
      <c r="X289" s="49">
        <v>0.999998</v>
      </c>
      <c r="Y289" s="49">
        <v>0</v>
      </c>
      <c r="Z289" s="49" t="s">
        <v>5600</v>
      </c>
      <c r="AA289" s="71">
        <v>289</v>
      </c>
      <c r="AB289" s="71"/>
      <c r="AC289" s="72"/>
      <c r="AD289" s="78" t="s">
        <v>3393</v>
      </c>
      <c r="AE289" s="78">
        <v>1356</v>
      </c>
      <c r="AF289" s="78">
        <v>766</v>
      </c>
      <c r="AG289" s="78">
        <v>17648</v>
      </c>
      <c r="AH289" s="78">
        <v>2076</v>
      </c>
      <c r="AI289" s="78"/>
      <c r="AJ289" s="78" t="s">
        <v>3720</v>
      </c>
      <c r="AK289" s="78" t="s">
        <v>3968</v>
      </c>
      <c r="AL289" s="83" t="s">
        <v>4119</v>
      </c>
      <c r="AM289" s="78"/>
      <c r="AN289" s="80">
        <v>40404.73431712963</v>
      </c>
      <c r="AO289" s="83" t="s">
        <v>4370</v>
      </c>
      <c r="AP289" s="78" t="b">
        <v>0</v>
      </c>
      <c r="AQ289" s="78" t="b">
        <v>0</v>
      </c>
      <c r="AR289" s="78" t="b">
        <v>1</v>
      </c>
      <c r="AS289" s="78"/>
      <c r="AT289" s="78">
        <v>59</v>
      </c>
      <c r="AU289" s="83" t="s">
        <v>4485</v>
      </c>
      <c r="AV289" s="78" t="b">
        <v>0</v>
      </c>
      <c r="AW289" s="78" t="s">
        <v>4591</v>
      </c>
      <c r="AX289" s="83" t="s">
        <v>4808</v>
      </c>
      <c r="AY289" s="78" t="s">
        <v>66</v>
      </c>
      <c r="AZ289" s="48"/>
      <c r="BA289" s="48"/>
      <c r="BB289" s="48"/>
      <c r="BC289" s="48"/>
      <c r="BD289" s="48" t="s">
        <v>1052</v>
      </c>
      <c r="BE289" s="48" t="s">
        <v>1052</v>
      </c>
      <c r="BF289" s="106" t="s">
        <v>5166</v>
      </c>
      <c r="BG289" s="106" t="s">
        <v>5166</v>
      </c>
      <c r="BH289" s="106" t="s">
        <v>5485</v>
      </c>
      <c r="BI289" s="106" t="s">
        <v>5485</v>
      </c>
      <c r="BJ289" s="86" t="str">
        <f>REPLACE(INDEX(GroupVertices[Group],MATCH(Vertices[[#This Row],[Vertex]],GroupVertices[Vertex],0)),1,1,"")</f>
        <v>129</v>
      </c>
      <c r="BK289" s="2"/>
      <c r="BL289" s="3"/>
      <c r="BM289" s="3"/>
      <c r="BN289" s="3"/>
      <c r="BO289" s="3"/>
    </row>
    <row r="290" spans="1:67" ht="15">
      <c r="A290" s="64" t="s">
        <v>397</v>
      </c>
      <c r="B290" s="65"/>
      <c r="C290" s="65"/>
      <c r="D290" s="66">
        <v>1.5</v>
      </c>
      <c r="E290" s="68">
        <v>10</v>
      </c>
      <c r="F290" s="102" t="s">
        <v>1326</v>
      </c>
      <c r="G290" s="65"/>
      <c r="H290" s="69"/>
      <c r="I290" s="70"/>
      <c r="J290" s="70"/>
      <c r="K290" s="69" t="s">
        <v>3396</v>
      </c>
      <c r="L290" s="73"/>
      <c r="M290" s="74">
        <v>5931.396484375</v>
      </c>
      <c r="N290" s="74">
        <v>3474.45361328125</v>
      </c>
      <c r="O290" s="75"/>
      <c r="P290" s="76"/>
      <c r="Q290" s="76"/>
      <c r="R290" s="88"/>
      <c r="S290" s="48">
        <v>1</v>
      </c>
      <c r="T290" s="48">
        <v>1</v>
      </c>
      <c r="U290" s="49">
        <v>0</v>
      </c>
      <c r="V290" s="49">
        <v>0</v>
      </c>
      <c r="W290" s="49">
        <v>0</v>
      </c>
      <c r="X290" s="49">
        <v>0.999998</v>
      </c>
      <c r="Y290" s="49">
        <v>0</v>
      </c>
      <c r="Z290" s="49" t="s">
        <v>5600</v>
      </c>
      <c r="AA290" s="71">
        <v>290</v>
      </c>
      <c r="AB290" s="71"/>
      <c r="AC290" s="72"/>
      <c r="AD290" s="78" t="s">
        <v>3396</v>
      </c>
      <c r="AE290" s="78">
        <v>544</v>
      </c>
      <c r="AF290" s="78">
        <v>773</v>
      </c>
      <c r="AG290" s="78">
        <v>26422</v>
      </c>
      <c r="AH290" s="78">
        <v>9372</v>
      </c>
      <c r="AI290" s="78"/>
      <c r="AJ290" s="78" t="s">
        <v>3723</v>
      </c>
      <c r="AK290" s="78"/>
      <c r="AL290" s="83" t="s">
        <v>4120</v>
      </c>
      <c r="AM290" s="78"/>
      <c r="AN290" s="80">
        <v>40736.1958912037</v>
      </c>
      <c r="AO290" s="83" t="s">
        <v>4372</v>
      </c>
      <c r="AP290" s="78" t="b">
        <v>0</v>
      </c>
      <c r="AQ290" s="78" t="b">
        <v>0</v>
      </c>
      <c r="AR290" s="78" t="b">
        <v>1</v>
      </c>
      <c r="AS290" s="78"/>
      <c r="AT290" s="78">
        <v>7</v>
      </c>
      <c r="AU290" s="83" t="s">
        <v>4492</v>
      </c>
      <c r="AV290" s="78" t="b">
        <v>0</v>
      </c>
      <c r="AW290" s="78" t="s">
        <v>4591</v>
      </c>
      <c r="AX290" s="83" t="s">
        <v>4811</v>
      </c>
      <c r="AY290" s="78" t="s">
        <v>66</v>
      </c>
      <c r="AZ290" s="48"/>
      <c r="BA290" s="48"/>
      <c r="BB290" s="48"/>
      <c r="BC290" s="48"/>
      <c r="BD290" s="48" t="s">
        <v>1048</v>
      </c>
      <c r="BE290" s="48" t="s">
        <v>1048</v>
      </c>
      <c r="BF290" s="106" t="s">
        <v>5169</v>
      </c>
      <c r="BG290" s="106" t="s">
        <v>5169</v>
      </c>
      <c r="BH290" s="106" t="s">
        <v>5487</v>
      </c>
      <c r="BI290" s="106" t="s">
        <v>5487</v>
      </c>
      <c r="BJ290" s="86" t="str">
        <f>REPLACE(INDEX(GroupVertices[Group],MATCH(Vertices[[#This Row],[Vertex]],GroupVertices[Vertex],0)),1,1,"")</f>
        <v>130</v>
      </c>
      <c r="BK290" s="2"/>
      <c r="BL290" s="3"/>
      <c r="BM290" s="3"/>
      <c r="BN290" s="3"/>
      <c r="BO290" s="3"/>
    </row>
    <row r="291" spans="1:67" ht="15">
      <c r="A291" s="64" t="s">
        <v>398</v>
      </c>
      <c r="B291" s="65"/>
      <c r="C291" s="65"/>
      <c r="D291" s="66">
        <v>1.5</v>
      </c>
      <c r="E291" s="68">
        <v>10</v>
      </c>
      <c r="F291" s="102" t="s">
        <v>1327</v>
      </c>
      <c r="G291" s="65"/>
      <c r="H291" s="69"/>
      <c r="I291" s="70"/>
      <c r="J291" s="70"/>
      <c r="K291" s="69" t="s">
        <v>3397</v>
      </c>
      <c r="L291" s="73"/>
      <c r="M291" s="74">
        <v>5931.396484375</v>
      </c>
      <c r="N291" s="74">
        <v>4203.82373046875</v>
      </c>
      <c r="O291" s="75"/>
      <c r="P291" s="76"/>
      <c r="Q291" s="76"/>
      <c r="R291" s="88"/>
      <c r="S291" s="48">
        <v>1</v>
      </c>
      <c r="T291" s="48">
        <v>1</v>
      </c>
      <c r="U291" s="49">
        <v>0</v>
      </c>
      <c r="V291" s="49">
        <v>0</v>
      </c>
      <c r="W291" s="49">
        <v>0</v>
      </c>
      <c r="X291" s="49">
        <v>0.999998</v>
      </c>
      <c r="Y291" s="49">
        <v>0</v>
      </c>
      <c r="Z291" s="49" t="s">
        <v>5600</v>
      </c>
      <c r="AA291" s="71">
        <v>291</v>
      </c>
      <c r="AB291" s="71"/>
      <c r="AC291" s="72"/>
      <c r="AD291" s="78" t="s">
        <v>3397</v>
      </c>
      <c r="AE291" s="78">
        <v>68</v>
      </c>
      <c r="AF291" s="78">
        <v>90</v>
      </c>
      <c r="AG291" s="78">
        <v>28953</v>
      </c>
      <c r="AH291" s="78">
        <v>3088</v>
      </c>
      <c r="AI291" s="78"/>
      <c r="AJ291" s="78"/>
      <c r="AK291" s="78"/>
      <c r="AL291" s="78"/>
      <c r="AM291" s="78"/>
      <c r="AN291" s="80">
        <v>42212.91238425926</v>
      </c>
      <c r="AO291" s="83" t="s">
        <v>4373</v>
      </c>
      <c r="AP291" s="78" t="b">
        <v>0</v>
      </c>
      <c r="AQ291" s="78" t="b">
        <v>0</v>
      </c>
      <c r="AR291" s="78" t="b">
        <v>0</v>
      </c>
      <c r="AS291" s="78"/>
      <c r="AT291" s="78">
        <v>17</v>
      </c>
      <c r="AU291" s="83" t="s">
        <v>4485</v>
      </c>
      <c r="AV291" s="78" t="b">
        <v>0</v>
      </c>
      <c r="AW291" s="78" t="s">
        <v>4591</v>
      </c>
      <c r="AX291" s="83" t="s">
        <v>4812</v>
      </c>
      <c r="AY291" s="78" t="s">
        <v>66</v>
      </c>
      <c r="AZ291" s="48"/>
      <c r="BA291" s="48"/>
      <c r="BB291" s="48"/>
      <c r="BC291" s="48"/>
      <c r="BD291" s="48" t="s">
        <v>1048</v>
      </c>
      <c r="BE291" s="48" t="s">
        <v>1048</v>
      </c>
      <c r="BF291" s="106" t="s">
        <v>5170</v>
      </c>
      <c r="BG291" s="106" t="s">
        <v>5170</v>
      </c>
      <c r="BH291" s="106" t="s">
        <v>5488</v>
      </c>
      <c r="BI291" s="106" t="s">
        <v>5488</v>
      </c>
      <c r="BJ291" s="86" t="str">
        <f>REPLACE(INDEX(GroupVertices[Group],MATCH(Vertices[[#This Row],[Vertex]],GroupVertices[Vertex],0)),1,1,"")</f>
        <v>131</v>
      </c>
      <c r="BK291" s="2"/>
      <c r="BL291" s="3"/>
      <c r="BM291" s="3"/>
      <c r="BN291" s="3"/>
      <c r="BO291" s="3"/>
    </row>
    <row r="292" spans="1:67" ht="15">
      <c r="A292" s="64" t="s">
        <v>399</v>
      </c>
      <c r="B292" s="65"/>
      <c r="C292" s="65"/>
      <c r="D292" s="66">
        <v>1.5</v>
      </c>
      <c r="E292" s="68">
        <v>10</v>
      </c>
      <c r="F292" s="102" t="s">
        <v>1328</v>
      </c>
      <c r="G292" s="65"/>
      <c r="H292" s="69"/>
      <c r="I292" s="70"/>
      <c r="J292" s="70"/>
      <c r="K292" s="69" t="s">
        <v>3398</v>
      </c>
      <c r="L292" s="73"/>
      <c r="M292" s="74">
        <v>8009.2744140625</v>
      </c>
      <c r="N292" s="74">
        <v>9442.0263671875</v>
      </c>
      <c r="O292" s="75"/>
      <c r="P292" s="76"/>
      <c r="Q292" s="76"/>
      <c r="R292" s="88"/>
      <c r="S292" s="48">
        <v>1</v>
      </c>
      <c r="T292" s="48">
        <v>1</v>
      </c>
      <c r="U292" s="49">
        <v>0</v>
      </c>
      <c r="V292" s="49">
        <v>0</v>
      </c>
      <c r="W292" s="49">
        <v>0</v>
      </c>
      <c r="X292" s="49">
        <v>0.999998</v>
      </c>
      <c r="Y292" s="49">
        <v>0</v>
      </c>
      <c r="Z292" s="49" t="s">
        <v>5600</v>
      </c>
      <c r="AA292" s="71">
        <v>292</v>
      </c>
      <c r="AB292" s="71"/>
      <c r="AC292" s="72"/>
      <c r="AD292" s="78" t="s">
        <v>3398</v>
      </c>
      <c r="AE292" s="78">
        <v>111</v>
      </c>
      <c r="AF292" s="78">
        <v>92</v>
      </c>
      <c r="AG292" s="78">
        <v>20550</v>
      </c>
      <c r="AH292" s="78">
        <v>1655</v>
      </c>
      <c r="AI292" s="78"/>
      <c r="AJ292" s="78" t="s">
        <v>3724</v>
      </c>
      <c r="AK292" s="78" t="s">
        <v>3970</v>
      </c>
      <c r="AL292" s="78"/>
      <c r="AM292" s="78"/>
      <c r="AN292" s="80">
        <v>39921.69930555556</v>
      </c>
      <c r="AO292" s="83" t="s">
        <v>4374</v>
      </c>
      <c r="AP292" s="78" t="b">
        <v>0</v>
      </c>
      <c r="AQ292" s="78" t="b">
        <v>0</v>
      </c>
      <c r="AR292" s="78" t="b">
        <v>1</v>
      </c>
      <c r="AS292" s="78"/>
      <c r="AT292" s="78">
        <v>1</v>
      </c>
      <c r="AU292" s="83" t="s">
        <v>4484</v>
      </c>
      <c r="AV292" s="78" t="b">
        <v>0</v>
      </c>
      <c r="AW292" s="78" t="s">
        <v>4591</v>
      </c>
      <c r="AX292" s="83" t="s">
        <v>4813</v>
      </c>
      <c r="AY292" s="78" t="s">
        <v>66</v>
      </c>
      <c r="AZ292" s="48"/>
      <c r="BA292" s="48"/>
      <c r="BB292" s="48"/>
      <c r="BC292" s="48"/>
      <c r="BD292" s="48" t="s">
        <v>1048</v>
      </c>
      <c r="BE292" s="48" t="s">
        <v>1048</v>
      </c>
      <c r="BF292" s="106" t="s">
        <v>5171</v>
      </c>
      <c r="BG292" s="106" t="s">
        <v>5171</v>
      </c>
      <c r="BH292" s="106" t="s">
        <v>5489</v>
      </c>
      <c r="BI292" s="106" t="s">
        <v>5489</v>
      </c>
      <c r="BJ292" s="86" t="str">
        <f>REPLACE(INDEX(GroupVertices[Group],MATCH(Vertices[[#This Row],[Vertex]],GroupVertices[Vertex],0)),1,1,"")</f>
        <v>132</v>
      </c>
      <c r="BK292" s="2"/>
      <c r="BL292" s="3"/>
      <c r="BM292" s="3"/>
      <c r="BN292" s="3"/>
      <c r="BO292" s="3"/>
    </row>
    <row r="293" spans="1:67" ht="15">
      <c r="A293" s="64" t="s">
        <v>400</v>
      </c>
      <c r="B293" s="65"/>
      <c r="C293" s="65"/>
      <c r="D293" s="66">
        <v>1.5</v>
      </c>
      <c r="E293" s="68">
        <v>10</v>
      </c>
      <c r="F293" s="102" t="s">
        <v>1329</v>
      </c>
      <c r="G293" s="65"/>
      <c r="H293" s="69"/>
      <c r="I293" s="70"/>
      <c r="J293" s="70"/>
      <c r="K293" s="69" t="s">
        <v>3399</v>
      </c>
      <c r="L293" s="73"/>
      <c r="M293" s="74">
        <v>7656.6650390625</v>
      </c>
      <c r="N293" s="74">
        <v>9442.0263671875</v>
      </c>
      <c r="O293" s="75"/>
      <c r="P293" s="76"/>
      <c r="Q293" s="76"/>
      <c r="R293" s="88"/>
      <c r="S293" s="48">
        <v>1</v>
      </c>
      <c r="T293" s="48">
        <v>1</v>
      </c>
      <c r="U293" s="49">
        <v>0</v>
      </c>
      <c r="V293" s="49">
        <v>0</v>
      </c>
      <c r="W293" s="49">
        <v>0</v>
      </c>
      <c r="X293" s="49">
        <v>0.999998</v>
      </c>
      <c r="Y293" s="49">
        <v>0</v>
      </c>
      <c r="Z293" s="49" t="s">
        <v>5600</v>
      </c>
      <c r="AA293" s="71">
        <v>293</v>
      </c>
      <c r="AB293" s="71"/>
      <c r="AC293" s="72"/>
      <c r="AD293" s="78" t="s">
        <v>3399</v>
      </c>
      <c r="AE293" s="78">
        <v>554</v>
      </c>
      <c r="AF293" s="78">
        <v>7195</v>
      </c>
      <c r="AG293" s="78">
        <v>122609</v>
      </c>
      <c r="AH293" s="78">
        <v>9344</v>
      </c>
      <c r="AI293" s="78"/>
      <c r="AJ293" s="78" t="s">
        <v>3725</v>
      </c>
      <c r="AK293" s="78" t="s">
        <v>3971</v>
      </c>
      <c r="AL293" s="83" t="s">
        <v>4121</v>
      </c>
      <c r="AM293" s="78"/>
      <c r="AN293" s="80">
        <v>40100.00556712963</v>
      </c>
      <c r="AO293" s="83" t="s">
        <v>4375</v>
      </c>
      <c r="AP293" s="78" t="b">
        <v>0</v>
      </c>
      <c r="AQ293" s="78" t="b">
        <v>0</v>
      </c>
      <c r="AR293" s="78" t="b">
        <v>1</v>
      </c>
      <c r="AS293" s="78"/>
      <c r="AT293" s="78">
        <v>76</v>
      </c>
      <c r="AU293" s="83" t="s">
        <v>4485</v>
      </c>
      <c r="AV293" s="78" t="b">
        <v>0</v>
      </c>
      <c r="AW293" s="78" t="s">
        <v>4591</v>
      </c>
      <c r="AX293" s="83" t="s">
        <v>4814</v>
      </c>
      <c r="AY293" s="78" t="s">
        <v>66</v>
      </c>
      <c r="AZ293" s="48"/>
      <c r="BA293" s="48"/>
      <c r="BB293" s="48"/>
      <c r="BC293" s="48"/>
      <c r="BD293" s="48" t="s">
        <v>1048</v>
      </c>
      <c r="BE293" s="48" t="s">
        <v>1048</v>
      </c>
      <c r="BF293" s="106" t="s">
        <v>5172</v>
      </c>
      <c r="BG293" s="106" t="s">
        <v>5172</v>
      </c>
      <c r="BH293" s="106" t="s">
        <v>5490</v>
      </c>
      <c r="BI293" s="106" t="s">
        <v>5490</v>
      </c>
      <c r="BJ293" s="86" t="str">
        <f>REPLACE(INDEX(GroupVertices[Group],MATCH(Vertices[[#This Row],[Vertex]],GroupVertices[Vertex],0)),1,1,"")</f>
        <v>133</v>
      </c>
      <c r="BK293" s="2"/>
      <c r="BL293" s="3"/>
      <c r="BM293" s="3"/>
      <c r="BN293" s="3"/>
      <c r="BO293" s="3"/>
    </row>
    <row r="294" spans="1:67" ht="15">
      <c r="A294" s="64" t="s">
        <v>403</v>
      </c>
      <c r="B294" s="65"/>
      <c r="C294" s="65"/>
      <c r="D294" s="66">
        <v>1.5</v>
      </c>
      <c r="E294" s="68">
        <v>10</v>
      </c>
      <c r="F294" s="102" t="s">
        <v>1331</v>
      </c>
      <c r="G294" s="65"/>
      <c r="H294" s="69"/>
      <c r="I294" s="70"/>
      <c r="J294" s="70"/>
      <c r="K294" s="69" t="s">
        <v>3404</v>
      </c>
      <c r="L294" s="73"/>
      <c r="M294" s="74">
        <v>8701.900390625</v>
      </c>
      <c r="N294" s="74">
        <v>9442.0263671875</v>
      </c>
      <c r="O294" s="75"/>
      <c r="P294" s="76"/>
      <c r="Q294" s="76"/>
      <c r="R294" s="88"/>
      <c r="S294" s="48">
        <v>1</v>
      </c>
      <c r="T294" s="48">
        <v>1</v>
      </c>
      <c r="U294" s="49">
        <v>0</v>
      </c>
      <c r="V294" s="49">
        <v>0</v>
      </c>
      <c r="W294" s="49">
        <v>0</v>
      </c>
      <c r="X294" s="49">
        <v>0.999998</v>
      </c>
      <c r="Y294" s="49">
        <v>0</v>
      </c>
      <c r="Z294" s="49" t="s">
        <v>5600</v>
      </c>
      <c r="AA294" s="71">
        <v>294</v>
      </c>
      <c r="AB294" s="71"/>
      <c r="AC294" s="72"/>
      <c r="AD294" s="78" t="s">
        <v>3404</v>
      </c>
      <c r="AE294" s="78">
        <v>252</v>
      </c>
      <c r="AF294" s="78">
        <v>83</v>
      </c>
      <c r="AG294" s="78">
        <v>384</v>
      </c>
      <c r="AH294" s="78">
        <v>1058</v>
      </c>
      <c r="AI294" s="78"/>
      <c r="AJ294" s="78"/>
      <c r="AK294" s="78" t="s">
        <v>3974</v>
      </c>
      <c r="AL294" s="78"/>
      <c r="AM294" s="78"/>
      <c r="AN294" s="80">
        <v>40826.96703703704</v>
      </c>
      <c r="AO294" s="83" t="s">
        <v>4380</v>
      </c>
      <c r="AP294" s="78" t="b">
        <v>0</v>
      </c>
      <c r="AQ294" s="78" t="b">
        <v>0</v>
      </c>
      <c r="AR294" s="78" t="b">
        <v>1</v>
      </c>
      <c r="AS294" s="78"/>
      <c r="AT294" s="78">
        <v>7</v>
      </c>
      <c r="AU294" s="83" t="s">
        <v>4485</v>
      </c>
      <c r="AV294" s="78" t="b">
        <v>0</v>
      </c>
      <c r="AW294" s="78" t="s">
        <v>4591</v>
      </c>
      <c r="AX294" s="83" t="s">
        <v>4819</v>
      </c>
      <c r="AY294" s="78" t="s">
        <v>66</v>
      </c>
      <c r="AZ294" s="48"/>
      <c r="BA294" s="48"/>
      <c r="BB294" s="48"/>
      <c r="BC294" s="48"/>
      <c r="BD294" s="48" t="s">
        <v>1048</v>
      </c>
      <c r="BE294" s="48" t="s">
        <v>1048</v>
      </c>
      <c r="BF294" s="106" t="s">
        <v>5175</v>
      </c>
      <c r="BG294" s="106" t="s">
        <v>5175</v>
      </c>
      <c r="BH294" s="106" t="s">
        <v>5493</v>
      </c>
      <c r="BI294" s="106" t="s">
        <v>5493</v>
      </c>
      <c r="BJ294" s="86" t="str">
        <f>REPLACE(INDEX(GroupVertices[Group],MATCH(Vertices[[#This Row],[Vertex]],GroupVertices[Vertex],0)),1,1,"")</f>
        <v>134</v>
      </c>
      <c r="BK294" s="2"/>
      <c r="BL294" s="3"/>
      <c r="BM294" s="3"/>
      <c r="BN294" s="3"/>
      <c r="BO294" s="3"/>
    </row>
    <row r="295" spans="1:67" ht="15">
      <c r="A295" s="64" t="s">
        <v>407</v>
      </c>
      <c r="B295" s="65"/>
      <c r="C295" s="65"/>
      <c r="D295" s="66">
        <v>1.5</v>
      </c>
      <c r="E295" s="68">
        <v>10</v>
      </c>
      <c r="F295" s="102" t="s">
        <v>4565</v>
      </c>
      <c r="G295" s="65"/>
      <c r="H295" s="69"/>
      <c r="I295" s="70"/>
      <c r="J295" s="70"/>
      <c r="K295" s="69" t="s">
        <v>3408</v>
      </c>
      <c r="L295" s="73"/>
      <c r="M295" s="74">
        <v>8355.587890625</v>
      </c>
      <c r="N295" s="74">
        <v>9442.0263671875</v>
      </c>
      <c r="O295" s="75"/>
      <c r="P295" s="76"/>
      <c r="Q295" s="76"/>
      <c r="R295" s="88"/>
      <c r="S295" s="48">
        <v>1</v>
      </c>
      <c r="T295" s="48">
        <v>1</v>
      </c>
      <c r="U295" s="49">
        <v>0</v>
      </c>
      <c r="V295" s="49">
        <v>0</v>
      </c>
      <c r="W295" s="49">
        <v>0</v>
      </c>
      <c r="X295" s="49">
        <v>0.999998</v>
      </c>
      <c r="Y295" s="49">
        <v>0</v>
      </c>
      <c r="Z295" s="49" t="s">
        <v>5600</v>
      </c>
      <c r="AA295" s="71">
        <v>295</v>
      </c>
      <c r="AB295" s="71"/>
      <c r="AC295" s="72"/>
      <c r="AD295" s="78" t="s">
        <v>3408</v>
      </c>
      <c r="AE295" s="78">
        <v>349</v>
      </c>
      <c r="AF295" s="78">
        <v>172</v>
      </c>
      <c r="AG295" s="78">
        <v>235</v>
      </c>
      <c r="AH295" s="78">
        <v>12</v>
      </c>
      <c r="AI295" s="78"/>
      <c r="AJ295" s="78" t="s">
        <v>3732</v>
      </c>
      <c r="AK295" s="78"/>
      <c r="AL295" s="78"/>
      <c r="AM295" s="78"/>
      <c r="AN295" s="80">
        <v>43471.76855324074</v>
      </c>
      <c r="AO295" s="83" t="s">
        <v>4384</v>
      </c>
      <c r="AP295" s="78" t="b">
        <v>1</v>
      </c>
      <c r="AQ295" s="78" t="b">
        <v>0</v>
      </c>
      <c r="AR295" s="78" t="b">
        <v>0</v>
      </c>
      <c r="AS295" s="78"/>
      <c r="AT295" s="78">
        <v>2</v>
      </c>
      <c r="AU295" s="78"/>
      <c r="AV295" s="78" t="b">
        <v>0</v>
      </c>
      <c r="AW295" s="78" t="s">
        <v>4591</v>
      </c>
      <c r="AX295" s="83" t="s">
        <v>4823</v>
      </c>
      <c r="AY295" s="78" t="s">
        <v>66</v>
      </c>
      <c r="AZ295" s="48" t="s">
        <v>1025</v>
      </c>
      <c r="BA295" s="48" t="s">
        <v>1025</v>
      </c>
      <c r="BB295" s="48" t="s">
        <v>1045</v>
      </c>
      <c r="BC295" s="48" t="s">
        <v>1045</v>
      </c>
      <c r="BD295" s="48" t="s">
        <v>4992</v>
      </c>
      <c r="BE295" s="48" t="s">
        <v>4992</v>
      </c>
      <c r="BF295" s="106" t="s">
        <v>5177</v>
      </c>
      <c r="BG295" s="106" t="s">
        <v>5177</v>
      </c>
      <c r="BH295" s="106" t="s">
        <v>5495</v>
      </c>
      <c r="BI295" s="106" t="s">
        <v>5495</v>
      </c>
      <c r="BJ295" s="86" t="str">
        <f>REPLACE(INDEX(GroupVertices[Group],MATCH(Vertices[[#This Row],[Vertex]],GroupVertices[Vertex],0)),1,1,"")</f>
        <v>135</v>
      </c>
      <c r="BK295" s="2"/>
      <c r="BL295" s="3"/>
      <c r="BM295" s="3"/>
      <c r="BN295" s="3"/>
      <c r="BO295" s="3"/>
    </row>
    <row r="296" spans="1:67" ht="15">
      <c r="A296" s="64" t="s">
        <v>408</v>
      </c>
      <c r="B296" s="65"/>
      <c r="C296" s="65"/>
      <c r="D296" s="66">
        <v>1.5</v>
      </c>
      <c r="E296" s="68">
        <v>10</v>
      </c>
      <c r="F296" s="102" t="s">
        <v>1332</v>
      </c>
      <c r="G296" s="65"/>
      <c r="H296" s="69"/>
      <c r="I296" s="70"/>
      <c r="J296" s="70"/>
      <c r="K296" s="69" t="s">
        <v>3409</v>
      </c>
      <c r="L296" s="73"/>
      <c r="M296" s="74">
        <v>7310.35205078125</v>
      </c>
      <c r="N296" s="74">
        <v>9442.0263671875</v>
      </c>
      <c r="O296" s="75"/>
      <c r="P296" s="76"/>
      <c r="Q296" s="76"/>
      <c r="R296" s="88"/>
      <c r="S296" s="48">
        <v>1</v>
      </c>
      <c r="T296" s="48">
        <v>1</v>
      </c>
      <c r="U296" s="49">
        <v>0</v>
      </c>
      <c r="V296" s="49">
        <v>0</v>
      </c>
      <c r="W296" s="49">
        <v>0</v>
      </c>
      <c r="X296" s="49">
        <v>0.999998</v>
      </c>
      <c r="Y296" s="49">
        <v>0</v>
      </c>
      <c r="Z296" s="49" t="s">
        <v>5600</v>
      </c>
      <c r="AA296" s="71">
        <v>296</v>
      </c>
      <c r="AB296" s="71"/>
      <c r="AC296" s="72"/>
      <c r="AD296" s="78" t="s">
        <v>3409</v>
      </c>
      <c r="AE296" s="78">
        <v>837</v>
      </c>
      <c r="AF296" s="78">
        <v>1662</v>
      </c>
      <c r="AG296" s="78">
        <v>85204</v>
      </c>
      <c r="AH296" s="78">
        <v>19454</v>
      </c>
      <c r="AI296" s="78"/>
      <c r="AJ296" s="78" t="s">
        <v>3733</v>
      </c>
      <c r="AK296" s="78" t="s">
        <v>3975</v>
      </c>
      <c r="AL296" s="78"/>
      <c r="AM296" s="78"/>
      <c r="AN296" s="80">
        <v>40591.58789351852</v>
      </c>
      <c r="AO296" s="83" t="s">
        <v>4385</v>
      </c>
      <c r="AP296" s="78" t="b">
        <v>0</v>
      </c>
      <c r="AQ296" s="78" t="b">
        <v>0</v>
      </c>
      <c r="AR296" s="78" t="b">
        <v>1</v>
      </c>
      <c r="AS296" s="78"/>
      <c r="AT296" s="78">
        <v>30</v>
      </c>
      <c r="AU296" s="83" t="s">
        <v>4485</v>
      </c>
      <c r="AV296" s="78" t="b">
        <v>0</v>
      </c>
      <c r="AW296" s="78" t="s">
        <v>4591</v>
      </c>
      <c r="AX296" s="83" t="s">
        <v>4824</v>
      </c>
      <c r="AY296" s="78" t="s">
        <v>66</v>
      </c>
      <c r="AZ296" s="48"/>
      <c r="BA296" s="48"/>
      <c r="BB296" s="48"/>
      <c r="BC296" s="48"/>
      <c r="BD296" s="48" t="s">
        <v>1048</v>
      </c>
      <c r="BE296" s="48" t="s">
        <v>1048</v>
      </c>
      <c r="BF296" s="106" t="s">
        <v>5178</v>
      </c>
      <c r="BG296" s="106" t="s">
        <v>5178</v>
      </c>
      <c r="BH296" s="106" t="s">
        <v>5496</v>
      </c>
      <c r="BI296" s="106" t="s">
        <v>5496</v>
      </c>
      <c r="BJ296" s="86" t="str">
        <f>REPLACE(INDEX(GroupVertices[Group],MATCH(Vertices[[#This Row],[Vertex]],GroupVertices[Vertex],0)),1,1,"")</f>
        <v>136</v>
      </c>
      <c r="BK296" s="2"/>
      <c r="BL296" s="3"/>
      <c r="BM296" s="3"/>
      <c r="BN296" s="3"/>
      <c r="BO296" s="3"/>
    </row>
    <row r="297" spans="1:67" ht="15">
      <c r="A297" s="64" t="s">
        <v>411</v>
      </c>
      <c r="B297" s="65"/>
      <c r="C297" s="65"/>
      <c r="D297" s="66">
        <v>1.5</v>
      </c>
      <c r="E297" s="68">
        <v>10</v>
      </c>
      <c r="F297" s="102" t="s">
        <v>1335</v>
      </c>
      <c r="G297" s="65"/>
      <c r="H297" s="69"/>
      <c r="I297" s="70"/>
      <c r="J297" s="70"/>
      <c r="K297" s="69" t="s">
        <v>3412</v>
      </c>
      <c r="L297" s="73"/>
      <c r="M297" s="74">
        <v>6265.11669921875</v>
      </c>
      <c r="N297" s="74">
        <v>9442.0263671875</v>
      </c>
      <c r="O297" s="75"/>
      <c r="P297" s="76"/>
      <c r="Q297" s="76"/>
      <c r="R297" s="88"/>
      <c r="S297" s="48">
        <v>1</v>
      </c>
      <c r="T297" s="48">
        <v>1</v>
      </c>
      <c r="U297" s="49">
        <v>0</v>
      </c>
      <c r="V297" s="49">
        <v>0</v>
      </c>
      <c r="W297" s="49">
        <v>0</v>
      </c>
      <c r="X297" s="49">
        <v>0.999998</v>
      </c>
      <c r="Y297" s="49">
        <v>0</v>
      </c>
      <c r="Z297" s="49" t="s">
        <v>5600</v>
      </c>
      <c r="AA297" s="71">
        <v>297</v>
      </c>
      <c r="AB297" s="71"/>
      <c r="AC297" s="72"/>
      <c r="AD297" s="78" t="s">
        <v>3412</v>
      </c>
      <c r="AE297" s="78">
        <v>283</v>
      </c>
      <c r="AF297" s="78">
        <v>234</v>
      </c>
      <c r="AG297" s="78">
        <v>81372</v>
      </c>
      <c r="AH297" s="78">
        <v>2453</v>
      </c>
      <c r="AI297" s="78"/>
      <c r="AJ297" s="78" t="s">
        <v>3736</v>
      </c>
      <c r="AK297" s="78"/>
      <c r="AL297" s="78"/>
      <c r="AM297" s="78"/>
      <c r="AN297" s="80">
        <v>41100.56497685185</v>
      </c>
      <c r="AO297" s="83" t="s">
        <v>4388</v>
      </c>
      <c r="AP297" s="78" t="b">
        <v>0</v>
      </c>
      <c r="AQ297" s="78" t="b">
        <v>0</v>
      </c>
      <c r="AR297" s="78" t="b">
        <v>0</v>
      </c>
      <c r="AS297" s="78"/>
      <c r="AT297" s="78">
        <v>4</v>
      </c>
      <c r="AU297" s="83" t="s">
        <v>4486</v>
      </c>
      <c r="AV297" s="78" t="b">
        <v>0</v>
      </c>
      <c r="AW297" s="78" t="s">
        <v>4591</v>
      </c>
      <c r="AX297" s="83" t="s">
        <v>4827</v>
      </c>
      <c r="AY297" s="78" t="s">
        <v>66</v>
      </c>
      <c r="AZ297" s="48"/>
      <c r="BA297" s="48"/>
      <c r="BB297" s="48"/>
      <c r="BC297" s="48"/>
      <c r="BD297" s="48" t="s">
        <v>1048</v>
      </c>
      <c r="BE297" s="48" t="s">
        <v>1048</v>
      </c>
      <c r="BF297" s="106" t="s">
        <v>5179</v>
      </c>
      <c r="BG297" s="106" t="s">
        <v>5302</v>
      </c>
      <c r="BH297" s="106" t="s">
        <v>5497</v>
      </c>
      <c r="BI297" s="106" t="s">
        <v>5497</v>
      </c>
      <c r="BJ297" s="86" t="str">
        <f>REPLACE(INDEX(GroupVertices[Group],MATCH(Vertices[[#This Row],[Vertex]],GroupVertices[Vertex],0)),1,1,"")</f>
        <v>137</v>
      </c>
      <c r="BK297" s="2"/>
      <c r="BL297" s="3"/>
      <c r="BM297" s="3"/>
      <c r="BN297" s="3"/>
      <c r="BO297" s="3"/>
    </row>
    <row r="298" spans="1:67" ht="15">
      <c r="A298" s="64" t="s">
        <v>412</v>
      </c>
      <c r="B298" s="65"/>
      <c r="C298" s="65"/>
      <c r="D298" s="66">
        <v>1.5</v>
      </c>
      <c r="E298" s="68">
        <v>10</v>
      </c>
      <c r="F298" s="102" t="s">
        <v>1336</v>
      </c>
      <c r="G298" s="65"/>
      <c r="H298" s="69"/>
      <c r="I298" s="70"/>
      <c r="J298" s="70"/>
      <c r="K298" s="69" t="s">
        <v>3413</v>
      </c>
      <c r="L298" s="73"/>
      <c r="M298" s="74">
        <v>5918.8037109375</v>
      </c>
      <c r="N298" s="74">
        <v>9442.0263671875</v>
      </c>
      <c r="O298" s="75"/>
      <c r="P298" s="76"/>
      <c r="Q298" s="76"/>
      <c r="R298" s="88"/>
      <c r="S298" s="48">
        <v>1</v>
      </c>
      <c r="T298" s="48">
        <v>1</v>
      </c>
      <c r="U298" s="49">
        <v>0</v>
      </c>
      <c r="V298" s="49">
        <v>0</v>
      </c>
      <c r="W298" s="49">
        <v>0</v>
      </c>
      <c r="X298" s="49">
        <v>0.999998</v>
      </c>
      <c r="Y298" s="49">
        <v>0</v>
      </c>
      <c r="Z298" s="49" t="s">
        <v>5600</v>
      </c>
      <c r="AA298" s="71">
        <v>298</v>
      </c>
      <c r="AB298" s="71"/>
      <c r="AC298" s="72"/>
      <c r="AD298" s="78" t="s">
        <v>3413</v>
      </c>
      <c r="AE298" s="78">
        <v>1195</v>
      </c>
      <c r="AF298" s="78">
        <v>1120</v>
      </c>
      <c r="AG298" s="78">
        <v>45407</v>
      </c>
      <c r="AH298" s="78">
        <v>17502</v>
      </c>
      <c r="AI298" s="78"/>
      <c r="AJ298" s="78" t="s">
        <v>3737</v>
      </c>
      <c r="AK298" s="78" t="s">
        <v>3976</v>
      </c>
      <c r="AL298" s="78"/>
      <c r="AM298" s="78"/>
      <c r="AN298" s="80">
        <v>39884.74518518519</v>
      </c>
      <c r="AO298" s="83" t="s">
        <v>4389</v>
      </c>
      <c r="AP298" s="78" t="b">
        <v>0</v>
      </c>
      <c r="AQ298" s="78" t="b">
        <v>0</v>
      </c>
      <c r="AR298" s="78" t="b">
        <v>1</v>
      </c>
      <c r="AS298" s="78"/>
      <c r="AT298" s="78">
        <v>50</v>
      </c>
      <c r="AU298" s="83" t="s">
        <v>4499</v>
      </c>
      <c r="AV298" s="78" t="b">
        <v>0</v>
      </c>
      <c r="AW298" s="78" t="s">
        <v>4591</v>
      </c>
      <c r="AX298" s="83" t="s">
        <v>4828</v>
      </c>
      <c r="AY298" s="78" t="s">
        <v>66</v>
      </c>
      <c r="AZ298" s="48"/>
      <c r="BA298" s="48"/>
      <c r="BB298" s="48"/>
      <c r="BC298" s="48"/>
      <c r="BD298" s="48" t="s">
        <v>1048</v>
      </c>
      <c r="BE298" s="48" t="s">
        <v>1048</v>
      </c>
      <c r="BF298" s="106" t="s">
        <v>4958</v>
      </c>
      <c r="BG298" s="106" t="s">
        <v>4958</v>
      </c>
      <c r="BH298" s="106" t="s">
        <v>2991</v>
      </c>
      <c r="BI298" s="106" t="s">
        <v>2991</v>
      </c>
      <c r="BJ298" s="86" t="str">
        <f>REPLACE(INDEX(GroupVertices[Group],MATCH(Vertices[[#This Row],[Vertex]],GroupVertices[Vertex],0)),1,1,"")</f>
        <v>138</v>
      </c>
      <c r="BK298" s="2"/>
      <c r="BL298" s="3"/>
      <c r="BM298" s="3"/>
      <c r="BN298" s="3"/>
      <c r="BO298" s="3"/>
    </row>
    <row r="299" spans="1:67" ht="15">
      <c r="A299" s="64" t="s">
        <v>413</v>
      </c>
      <c r="B299" s="65"/>
      <c r="C299" s="65"/>
      <c r="D299" s="66">
        <v>1.5</v>
      </c>
      <c r="E299" s="68">
        <v>10</v>
      </c>
      <c r="F299" s="102" t="s">
        <v>4566</v>
      </c>
      <c r="G299" s="65"/>
      <c r="H299" s="69"/>
      <c r="I299" s="70"/>
      <c r="J299" s="70"/>
      <c r="K299" s="69" t="s">
        <v>3414</v>
      </c>
      <c r="L299" s="73"/>
      <c r="M299" s="74">
        <v>6964.0390625</v>
      </c>
      <c r="N299" s="74">
        <v>9442.0263671875</v>
      </c>
      <c r="O299" s="75"/>
      <c r="P299" s="76"/>
      <c r="Q299" s="76"/>
      <c r="R299" s="88"/>
      <c r="S299" s="48">
        <v>1</v>
      </c>
      <c r="T299" s="48">
        <v>1</v>
      </c>
      <c r="U299" s="49">
        <v>0</v>
      </c>
      <c r="V299" s="49">
        <v>0</v>
      </c>
      <c r="W299" s="49">
        <v>0</v>
      </c>
      <c r="X299" s="49">
        <v>0.999998</v>
      </c>
      <c r="Y299" s="49">
        <v>0</v>
      </c>
      <c r="Z299" s="49" t="s">
        <v>5600</v>
      </c>
      <c r="AA299" s="71">
        <v>299</v>
      </c>
      <c r="AB299" s="71"/>
      <c r="AC299" s="72"/>
      <c r="AD299" s="78" t="s">
        <v>3414</v>
      </c>
      <c r="AE299" s="78">
        <v>513</v>
      </c>
      <c r="AF299" s="78">
        <v>184</v>
      </c>
      <c r="AG299" s="78">
        <v>3089</v>
      </c>
      <c r="AH299" s="78">
        <v>3495</v>
      </c>
      <c r="AI299" s="78"/>
      <c r="AJ299" s="78" t="s">
        <v>3738</v>
      </c>
      <c r="AK299" s="78" t="s">
        <v>3977</v>
      </c>
      <c r="AL299" s="78"/>
      <c r="AM299" s="78"/>
      <c r="AN299" s="80">
        <v>40849.18853009259</v>
      </c>
      <c r="AO299" s="83" t="s">
        <v>4390</v>
      </c>
      <c r="AP299" s="78" t="b">
        <v>0</v>
      </c>
      <c r="AQ299" s="78" t="b">
        <v>0</v>
      </c>
      <c r="AR299" s="78" t="b">
        <v>1</v>
      </c>
      <c r="AS299" s="78"/>
      <c r="AT299" s="78">
        <v>2</v>
      </c>
      <c r="AU299" s="83" t="s">
        <v>4495</v>
      </c>
      <c r="AV299" s="78" t="b">
        <v>0</v>
      </c>
      <c r="AW299" s="78" t="s">
        <v>4591</v>
      </c>
      <c r="AX299" s="83" t="s">
        <v>4829</v>
      </c>
      <c r="AY299" s="78" t="s">
        <v>66</v>
      </c>
      <c r="AZ299" s="48"/>
      <c r="BA299" s="48"/>
      <c r="BB299" s="48"/>
      <c r="BC299" s="48"/>
      <c r="BD299" s="48" t="s">
        <v>1048</v>
      </c>
      <c r="BE299" s="48" t="s">
        <v>1048</v>
      </c>
      <c r="BF299" s="106" t="s">
        <v>5180</v>
      </c>
      <c r="BG299" s="106" t="s">
        <v>5180</v>
      </c>
      <c r="BH299" s="106" t="s">
        <v>5498</v>
      </c>
      <c r="BI299" s="106" t="s">
        <v>5498</v>
      </c>
      <c r="BJ299" s="86" t="str">
        <f>REPLACE(INDEX(GroupVertices[Group],MATCH(Vertices[[#This Row],[Vertex]],GroupVertices[Vertex],0)),1,1,"")</f>
        <v>139</v>
      </c>
      <c r="BK299" s="2"/>
      <c r="BL299" s="3"/>
      <c r="BM299" s="3"/>
      <c r="BN299" s="3"/>
      <c r="BO299" s="3"/>
    </row>
    <row r="300" spans="1:67" ht="15">
      <c r="A300" s="64" t="s">
        <v>414</v>
      </c>
      <c r="B300" s="65"/>
      <c r="C300" s="65"/>
      <c r="D300" s="66">
        <v>1.5</v>
      </c>
      <c r="E300" s="68">
        <v>10</v>
      </c>
      <c r="F300" s="102" t="s">
        <v>1337</v>
      </c>
      <c r="G300" s="65"/>
      <c r="H300" s="69"/>
      <c r="I300" s="70"/>
      <c r="J300" s="70"/>
      <c r="K300" s="69" t="s">
        <v>3415</v>
      </c>
      <c r="L300" s="73"/>
      <c r="M300" s="74">
        <v>6611.4296875</v>
      </c>
      <c r="N300" s="74">
        <v>9442.0263671875</v>
      </c>
      <c r="O300" s="75"/>
      <c r="P300" s="76"/>
      <c r="Q300" s="76"/>
      <c r="R300" s="88"/>
      <c r="S300" s="48">
        <v>1</v>
      </c>
      <c r="T300" s="48">
        <v>1</v>
      </c>
      <c r="U300" s="49">
        <v>0</v>
      </c>
      <c r="V300" s="49">
        <v>0</v>
      </c>
      <c r="W300" s="49">
        <v>0</v>
      </c>
      <c r="X300" s="49">
        <v>0.999998</v>
      </c>
      <c r="Y300" s="49">
        <v>0</v>
      </c>
      <c r="Z300" s="49" t="s">
        <v>5600</v>
      </c>
      <c r="AA300" s="71">
        <v>300</v>
      </c>
      <c r="AB300" s="71"/>
      <c r="AC300" s="72"/>
      <c r="AD300" s="78" t="s">
        <v>3415</v>
      </c>
      <c r="AE300" s="78">
        <v>3264</v>
      </c>
      <c r="AF300" s="78">
        <v>3199</v>
      </c>
      <c r="AG300" s="78">
        <v>124699</v>
      </c>
      <c r="AH300" s="78">
        <v>3400</v>
      </c>
      <c r="AI300" s="78"/>
      <c r="AJ300" s="78" t="s">
        <v>3739</v>
      </c>
      <c r="AK300" s="78" t="s">
        <v>3978</v>
      </c>
      <c r="AL300" s="83" t="s">
        <v>4126</v>
      </c>
      <c r="AM300" s="78"/>
      <c r="AN300" s="80">
        <v>39905.72969907407</v>
      </c>
      <c r="AO300" s="83" t="s">
        <v>4391</v>
      </c>
      <c r="AP300" s="78" t="b">
        <v>0</v>
      </c>
      <c r="AQ300" s="78" t="b">
        <v>0</v>
      </c>
      <c r="AR300" s="78" t="b">
        <v>1</v>
      </c>
      <c r="AS300" s="78"/>
      <c r="AT300" s="78">
        <v>116</v>
      </c>
      <c r="AU300" s="83" t="s">
        <v>4485</v>
      </c>
      <c r="AV300" s="78" t="b">
        <v>0</v>
      </c>
      <c r="AW300" s="78" t="s">
        <v>4591</v>
      </c>
      <c r="AX300" s="83" t="s">
        <v>4830</v>
      </c>
      <c r="AY300" s="78" t="s">
        <v>66</v>
      </c>
      <c r="AZ300" s="48"/>
      <c r="BA300" s="48"/>
      <c r="BB300" s="48"/>
      <c r="BC300" s="48"/>
      <c r="BD300" s="48" t="s">
        <v>1048</v>
      </c>
      <c r="BE300" s="48" t="s">
        <v>1048</v>
      </c>
      <c r="BF300" s="106" t="s">
        <v>5181</v>
      </c>
      <c r="BG300" s="106" t="s">
        <v>5303</v>
      </c>
      <c r="BH300" s="106" t="s">
        <v>5499</v>
      </c>
      <c r="BI300" s="106" t="s">
        <v>5499</v>
      </c>
      <c r="BJ300" s="86" t="str">
        <f>REPLACE(INDEX(GroupVertices[Group],MATCH(Vertices[[#This Row],[Vertex]],GroupVertices[Vertex],0)),1,1,"")</f>
        <v>140</v>
      </c>
      <c r="BK300" s="2"/>
      <c r="BL300" s="3"/>
      <c r="BM300" s="3"/>
      <c r="BN300" s="3"/>
      <c r="BO300" s="3"/>
    </row>
    <row r="301" spans="1:67" ht="15">
      <c r="A301" s="64" t="s">
        <v>415</v>
      </c>
      <c r="B301" s="65"/>
      <c r="C301" s="65"/>
      <c r="D301" s="66">
        <v>1.5</v>
      </c>
      <c r="E301" s="68">
        <v>10</v>
      </c>
      <c r="F301" s="102" t="s">
        <v>1338</v>
      </c>
      <c r="G301" s="65"/>
      <c r="H301" s="69"/>
      <c r="I301" s="70"/>
      <c r="J301" s="70"/>
      <c r="K301" s="69" t="s">
        <v>3416</v>
      </c>
      <c r="L301" s="73"/>
      <c r="M301" s="74">
        <v>6964.0390625</v>
      </c>
      <c r="N301" s="74">
        <v>8646.3505859375</v>
      </c>
      <c r="O301" s="75"/>
      <c r="P301" s="76"/>
      <c r="Q301" s="76"/>
      <c r="R301" s="88"/>
      <c r="S301" s="48">
        <v>1</v>
      </c>
      <c r="T301" s="48">
        <v>1</v>
      </c>
      <c r="U301" s="49">
        <v>0</v>
      </c>
      <c r="V301" s="49">
        <v>0</v>
      </c>
      <c r="W301" s="49">
        <v>0</v>
      </c>
      <c r="X301" s="49">
        <v>0.999998</v>
      </c>
      <c r="Y301" s="49">
        <v>0</v>
      </c>
      <c r="Z301" s="49" t="s">
        <v>5600</v>
      </c>
      <c r="AA301" s="71">
        <v>301</v>
      </c>
      <c r="AB301" s="71"/>
      <c r="AC301" s="72"/>
      <c r="AD301" s="78" t="s">
        <v>3416</v>
      </c>
      <c r="AE301" s="78">
        <v>1853</v>
      </c>
      <c r="AF301" s="78">
        <v>585</v>
      </c>
      <c r="AG301" s="78">
        <v>4361</v>
      </c>
      <c r="AH301" s="78">
        <v>4128</v>
      </c>
      <c r="AI301" s="78"/>
      <c r="AJ301" s="78" t="s">
        <v>3740</v>
      </c>
      <c r="AK301" s="78" t="s">
        <v>3979</v>
      </c>
      <c r="AL301" s="78"/>
      <c r="AM301" s="78"/>
      <c r="AN301" s="80">
        <v>39904.82539351852</v>
      </c>
      <c r="AO301" s="83" t="s">
        <v>4392</v>
      </c>
      <c r="AP301" s="78" t="b">
        <v>0</v>
      </c>
      <c r="AQ301" s="78" t="b">
        <v>0</v>
      </c>
      <c r="AR301" s="78" t="b">
        <v>1</v>
      </c>
      <c r="AS301" s="78"/>
      <c r="AT301" s="78">
        <v>6</v>
      </c>
      <c r="AU301" s="83" t="s">
        <v>4489</v>
      </c>
      <c r="AV301" s="78" t="b">
        <v>0</v>
      </c>
      <c r="AW301" s="78" t="s">
        <v>4591</v>
      </c>
      <c r="AX301" s="83" t="s">
        <v>4831</v>
      </c>
      <c r="AY301" s="78" t="s">
        <v>66</v>
      </c>
      <c r="AZ301" s="48"/>
      <c r="BA301" s="48"/>
      <c r="BB301" s="48"/>
      <c r="BC301" s="48"/>
      <c r="BD301" s="48" t="s">
        <v>1048</v>
      </c>
      <c r="BE301" s="48" t="s">
        <v>1048</v>
      </c>
      <c r="BF301" s="106" t="s">
        <v>5182</v>
      </c>
      <c r="BG301" s="106" t="s">
        <v>5182</v>
      </c>
      <c r="BH301" s="106" t="s">
        <v>5500</v>
      </c>
      <c r="BI301" s="106" t="s">
        <v>5500</v>
      </c>
      <c r="BJ301" s="86" t="str">
        <f>REPLACE(INDEX(GroupVertices[Group],MATCH(Vertices[[#This Row],[Vertex]],GroupVertices[Vertex],0)),1,1,"")</f>
        <v>141</v>
      </c>
      <c r="BK301" s="2"/>
      <c r="BL301" s="3"/>
      <c r="BM301" s="3"/>
      <c r="BN301" s="3"/>
      <c r="BO301" s="3"/>
    </row>
    <row r="302" spans="1:67" ht="15">
      <c r="A302" s="64" t="s">
        <v>416</v>
      </c>
      <c r="B302" s="65"/>
      <c r="C302" s="65"/>
      <c r="D302" s="66">
        <v>1.5</v>
      </c>
      <c r="E302" s="68">
        <v>10</v>
      </c>
      <c r="F302" s="102" t="s">
        <v>4567</v>
      </c>
      <c r="G302" s="65"/>
      <c r="H302" s="69"/>
      <c r="I302" s="70"/>
      <c r="J302" s="70"/>
      <c r="K302" s="69" t="s">
        <v>3417</v>
      </c>
      <c r="L302" s="73"/>
      <c r="M302" s="74">
        <v>6611.4296875</v>
      </c>
      <c r="N302" s="74">
        <v>8646.3505859375</v>
      </c>
      <c r="O302" s="75"/>
      <c r="P302" s="76"/>
      <c r="Q302" s="76"/>
      <c r="R302" s="88"/>
      <c r="S302" s="48">
        <v>1</v>
      </c>
      <c r="T302" s="48">
        <v>1</v>
      </c>
      <c r="U302" s="49">
        <v>0</v>
      </c>
      <c r="V302" s="49">
        <v>0</v>
      </c>
      <c r="W302" s="49">
        <v>0</v>
      </c>
      <c r="X302" s="49">
        <v>0.999998</v>
      </c>
      <c r="Y302" s="49">
        <v>0</v>
      </c>
      <c r="Z302" s="49" t="s">
        <v>5600</v>
      </c>
      <c r="AA302" s="71">
        <v>302</v>
      </c>
      <c r="AB302" s="71"/>
      <c r="AC302" s="72"/>
      <c r="AD302" s="78" t="s">
        <v>3417</v>
      </c>
      <c r="AE302" s="78">
        <v>1930</v>
      </c>
      <c r="AF302" s="78">
        <v>166</v>
      </c>
      <c r="AG302" s="78">
        <v>5324</v>
      </c>
      <c r="AH302" s="78">
        <v>3266</v>
      </c>
      <c r="AI302" s="78"/>
      <c r="AJ302" s="78" t="s">
        <v>3741</v>
      </c>
      <c r="AK302" s="78" t="s">
        <v>3980</v>
      </c>
      <c r="AL302" s="83" t="s">
        <v>4127</v>
      </c>
      <c r="AM302" s="78"/>
      <c r="AN302" s="80">
        <v>40960.5415625</v>
      </c>
      <c r="AO302" s="83" t="s">
        <v>4393</v>
      </c>
      <c r="AP302" s="78" t="b">
        <v>0</v>
      </c>
      <c r="AQ302" s="78" t="b">
        <v>0</v>
      </c>
      <c r="AR302" s="78" t="b">
        <v>0</v>
      </c>
      <c r="AS302" s="78"/>
      <c r="AT302" s="78">
        <v>3</v>
      </c>
      <c r="AU302" s="83" t="s">
        <v>4485</v>
      </c>
      <c r="AV302" s="78" t="b">
        <v>0</v>
      </c>
      <c r="AW302" s="78" t="s">
        <v>4591</v>
      </c>
      <c r="AX302" s="83" t="s">
        <v>4832</v>
      </c>
      <c r="AY302" s="78" t="s">
        <v>66</v>
      </c>
      <c r="AZ302" s="48"/>
      <c r="BA302" s="48"/>
      <c r="BB302" s="48"/>
      <c r="BC302" s="48"/>
      <c r="BD302" s="48" t="s">
        <v>1048</v>
      </c>
      <c r="BE302" s="48" t="s">
        <v>1048</v>
      </c>
      <c r="BF302" s="106" t="s">
        <v>5183</v>
      </c>
      <c r="BG302" s="106" t="s">
        <v>5183</v>
      </c>
      <c r="BH302" s="106" t="s">
        <v>5501</v>
      </c>
      <c r="BI302" s="106" t="s">
        <v>5501</v>
      </c>
      <c r="BJ302" s="86" t="str">
        <f>REPLACE(INDEX(GroupVertices[Group],MATCH(Vertices[[#This Row],[Vertex]],GroupVertices[Vertex],0)),1,1,"")</f>
        <v>142</v>
      </c>
      <c r="BK302" s="2"/>
      <c r="BL302" s="3"/>
      <c r="BM302" s="3"/>
      <c r="BN302" s="3"/>
      <c r="BO302" s="3"/>
    </row>
    <row r="303" spans="1:67" ht="15">
      <c r="A303" s="64" t="s">
        <v>418</v>
      </c>
      <c r="B303" s="65"/>
      <c r="C303" s="65"/>
      <c r="D303" s="66">
        <v>1.5</v>
      </c>
      <c r="E303" s="68">
        <v>10</v>
      </c>
      <c r="F303" s="102" t="s">
        <v>1340</v>
      </c>
      <c r="G303" s="65"/>
      <c r="H303" s="69"/>
      <c r="I303" s="70"/>
      <c r="J303" s="70"/>
      <c r="K303" s="69" t="s">
        <v>3421</v>
      </c>
      <c r="L303" s="73"/>
      <c r="M303" s="74">
        <v>7656.6650390625</v>
      </c>
      <c r="N303" s="74">
        <v>8646.3505859375</v>
      </c>
      <c r="O303" s="75"/>
      <c r="P303" s="76"/>
      <c r="Q303" s="76"/>
      <c r="R303" s="88"/>
      <c r="S303" s="48">
        <v>1</v>
      </c>
      <c r="T303" s="48">
        <v>1</v>
      </c>
      <c r="U303" s="49">
        <v>0</v>
      </c>
      <c r="V303" s="49">
        <v>0</v>
      </c>
      <c r="W303" s="49">
        <v>0</v>
      </c>
      <c r="X303" s="49">
        <v>0.999998</v>
      </c>
      <c r="Y303" s="49">
        <v>0</v>
      </c>
      <c r="Z303" s="49" t="s">
        <v>5600</v>
      </c>
      <c r="AA303" s="71">
        <v>303</v>
      </c>
      <c r="AB303" s="71"/>
      <c r="AC303" s="72"/>
      <c r="AD303" s="78" t="s">
        <v>3421</v>
      </c>
      <c r="AE303" s="78">
        <v>698</v>
      </c>
      <c r="AF303" s="78">
        <v>698</v>
      </c>
      <c r="AG303" s="78">
        <v>41125</v>
      </c>
      <c r="AH303" s="78">
        <v>1063</v>
      </c>
      <c r="AI303" s="78"/>
      <c r="AJ303" s="78" t="s">
        <v>3745</v>
      </c>
      <c r="AK303" s="78" t="s">
        <v>3862</v>
      </c>
      <c r="AL303" s="78"/>
      <c r="AM303" s="78"/>
      <c r="AN303" s="80">
        <v>39908.63398148148</v>
      </c>
      <c r="AO303" s="78"/>
      <c r="AP303" s="78" t="b">
        <v>0</v>
      </c>
      <c r="AQ303" s="78" t="b">
        <v>0</v>
      </c>
      <c r="AR303" s="78" t="b">
        <v>0</v>
      </c>
      <c r="AS303" s="78"/>
      <c r="AT303" s="78">
        <v>14</v>
      </c>
      <c r="AU303" s="83" t="s">
        <v>4485</v>
      </c>
      <c r="AV303" s="78" t="b">
        <v>0</v>
      </c>
      <c r="AW303" s="78" t="s">
        <v>4591</v>
      </c>
      <c r="AX303" s="83" t="s">
        <v>4836</v>
      </c>
      <c r="AY303" s="78" t="s">
        <v>66</v>
      </c>
      <c r="AZ303" s="48"/>
      <c r="BA303" s="48"/>
      <c r="BB303" s="48"/>
      <c r="BC303" s="48"/>
      <c r="BD303" s="48" t="s">
        <v>1048</v>
      </c>
      <c r="BE303" s="48" t="s">
        <v>1048</v>
      </c>
      <c r="BF303" s="106" t="s">
        <v>5185</v>
      </c>
      <c r="BG303" s="106" t="s">
        <v>5304</v>
      </c>
      <c r="BH303" s="106" t="s">
        <v>5503</v>
      </c>
      <c r="BI303" s="106" t="s">
        <v>5503</v>
      </c>
      <c r="BJ303" s="86" t="str">
        <f>REPLACE(INDEX(GroupVertices[Group],MATCH(Vertices[[#This Row],[Vertex]],GroupVertices[Vertex],0)),1,1,"")</f>
        <v>143</v>
      </c>
      <c r="BK303" s="2"/>
      <c r="BL303" s="3"/>
      <c r="BM303" s="3"/>
      <c r="BN303" s="3"/>
      <c r="BO303" s="3"/>
    </row>
    <row r="304" spans="1:67" ht="15">
      <c r="A304" s="64" t="s">
        <v>422</v>
      </c>
      <c r="B304" s="65"/>
      <c r="C304" s="65"/>
      <c r="D304" s="66">
        <v>1.5</v>
      </c>
      <c r="E304" s="68">
        <v>10</v>
      </c>
      <c r="F304" s="102" t="s">
        <v>1344</v>
      </c>
      <c r="G304" s="65"/>
      <c r="H304" s="69"/>
      <c r="I304" s="70"/>
      <c r="J304" s="70"/>
      <c r="K304" s="69" t="s">
        <v>3425</v>
      </c>
      <c r="L304" s="73"/>
      <c r="M304" s="74">
        <v>7310.35205078125</v>
      </c>
      <c r="N304" s="74">
        <v>8646.3505859375</v>
      </c>
      <c r="O304" s="75"/>
      <c r="P304" s="76"/>
      <c r="Q304" s="76"/>
      <c r="R304" s="88"/>
      <c r="S304" s="48">
        <v>1</v>
      </c>
      <c r="T304" s="48">
        <v>1</v>
      </c>
      <c r="U304" s="49">
        <v>0</v>
      </c>
      <c r="V304" s="49">
        <v>0</v>
      </c>
      <c r="W304" s="49">
        <v>0</v>
      </c>
      <c r="X304" s="49">
        <v>0.999998</v>
      </c>
      <c r="Y304" s="49">
        <v>0</v>
      </c>
      <c r="Z304" s="49" t="s">
        <v>5600</v>
      </c>
      <c r="AA304" s="71">
        <v>304</v>
      </c>
      <c r="AB304" s="71"/>
      <c r="AC304" s="72"/>
      <c r="AD304" s="78" t="s">
        <v>3425</v>
      </c>
      <c r="AE304" s="78">
        <v>550</v>
      </c>
      <c r="AF304" s="78">
        <v>574</v>
      </c>
      <c r="AG304" s="78">
        <v>33671</v>
      </c>
      <c r="AH304" s="78">
        <v>3710</v>
      </c>
      <c r="AI304" s="78"/>
      <c r="AJ304" s="78" t="s">
        <v>3749</v>
      </c>
      <c r="AK304" s="78" t="s">
        <v>3985</v>
      </c>
      <c r="AL304" s="78"/>
      <c r="AM304" s="78"/>
      <c r="AN304" s="80">
        <v>40209.74116898148</v>
      </c>
      <c r="AO304" s="83" t="s">
        <v>4399</v>
      </c>
      <c r="AP304" s="78" t="b">
        <v>0</v>
      </c>
      <c r="AQ304" s="78" t="b">
        <v>0</v>
      </c>
      <c r="AR304" s="78" t="b">
        <v>0</v>
      </c>
      <c r="AS304" s="78"/>
      <c r="AT304" s="78">
        <v>5</v>
      </c>
      <c r="AU304" s="83" t="s">
        <v>4488</v>
      </c>
      <c r="AV304" s="78" t="b">
        <v>0</v>
      </c>
      <c r="AW304" s="78" t="s">
        <v>4591</v>
      </c>
      <c r="AX304" s="83" t="s">
        <v>4840</v>
      </c>
      <c r="AY304" s="78" t="s">
        <v>66</v>
      </c>
      <c r="AZ304" s="48"/>
      <c r="BA304" s="48"/>
      <c r="BB304" s="48"/>
      <c r="BC304" s="48"/>
      <c r="BD304" s="48" t="s">
        <v>1048</v>
      </c>
      <c r="BE304" s="48" t="s">
        <v>1048</v>
      </c>
      <c r="BF304" s="106" t="s">
        <v>5189</v>
      </c>
      <c r="BG304" s="106" t="s">
        <v>5189</v>
      </c>
      <c r="BH304" s="106" t="s">
        <v>5507</v>
      </c>
      <c r="BI304" s="106" t="s">
        <v>5507</v>
      </c>
      <c r="BJ304" s="86" t="str">
        <f>REPLACE(INDEX(GroupVertices[Group],MATCH(Vertices[[#This Row],[Vertex]],GroupVertices[Vertex],0)),1,1,"")</f>
        <v>144</v>
      </c>
      <c r="BK304" s="2"/>
      <c r="BL304" s="3"/>
      <c r="BM304" s="3"/>
      <c r="BN304" s="3"/>
      <c r="BO304" s="3"/>
    </row>
    <row r="305" spans="1:67" ht="15">
      <c r="A305" s="64" t="s">
        <v>423</v>
      </c>
      <c r="B305" s="65"/>
      <c r="C305" s="65"/>
      <c r="D305" s="66">
        <v>1.5</v>
      </c>
      <c r="E305" s="68">
        <v>10</v>
      </c>
      <c r="F305" s="102" t="s">
        <v>1345</v>
      </c>
      <c r="G305" s="65"/>
      <c r="H305" s="69"/>
      <c r="I305" s="70"/>
      <c r="J305" s="70"/>
      <c r="K305" s="69" t="s">
        <v>3426</v>
      </c>
      <c r="L305" s="73"/>
      <c r="M305" s="74">
        <v>6265.11669921875</v>
      </c>
      <c r="N305" s="74">
        <v>8646.3505859375</v>
      </c>
      <c r="O305" s="75"/>
      <c r="P305" s="76"/>
      <c r="Q305" s="76"/>
      <c r="R305" s="88"/>
      <c r="S305" s="48">
        <v>1</v>
      </c>
      <c r="T305" s="48">
        <v>1</v>
      </c>
      <c r="U305" s="49">
        <v>0</v>
      </c>
      <c r="V305" s="49">
        <v>0</v>
      </c>
      <c r="W305" s="49">
        <v>0</v>
      </c>
      <c r="X305" s="49">
        <v>0.999998</v>
      </c>
      <c r="Y305" s="49">
        <v>0</v>
      </c>
      <c r="Z305" s="49" t="s">
        <v>5600</v>
      </c>
      <c r="AA305" s="71">
        <v>305</v>
      </c>
      <c r="AB305" s="71"/>
      <c r="AC305" s="72"/>
      <c r="AD305" s="78" t="s">
        <v>3426</v>
      </c>
      <c r="AE305" s="78">
        <v>539</v>
      </c>
      <c r="AF305" s="78">
        <v>339</v>
      </c>
      <c r="AG305" s="78">
        <v>32298</v>
      </c>
      <c r="AH305" s="78">
        <v>4252</v>
      </c>
      <c r="AI305" s="78"/>
      <c r="AJ305" s="78" t="s">
        <v>3750</v>
      </c>
      <c r="AK305" s="78" t="s">
        <v>3117</v>
      </c>
      <c r="AL305" s="78"/>
      <c r="AM305" s="78"/>
      <c r="AN305" s="80">
        <v>39838.16525462963</v>
      </c>
      <c r="AO305" s="83" t="s">
        <v>4400</v>
      </c>
      <c r="AP305" s="78" t="b">
        <v>0</v>
      </c>
      <c r="AQ305" s="78" t="b">
        <v>0</v>
      </c>
      <c r="AR305" s="78" t="b">
        <v>1</v>
      </c>
      <c r="AS305" s="78"/>
      <c r="AT305" s="78">
        <v>6</v>
      </c>
      <c r="AU305" s="83" t="s">
        <v>4485</v>
      </c>
      <c r="AV305" s="78" t="b">
        <v>0</v>
      </c>
      <c r="AW305" s="78" t="s">
        <v>4591</v>
      </c>
      <c r="AX305" s="83" t="s">
        <v>4841</v>
      </c>
      <c r="AY305" s="78" t="s">
        <v>66</v>
      </c>
      <c r="AZ305" s="48"/>
      <c r="BA305" s="48"/>
      <c r="BB305" s="48"/>
      <c r="BC305" s="48"/>
      <c r="BD305" s="48" t="s">
        <v>1048</v>
      </c>
      <c r="BE305" s="48" t="s">
        <v>1048</v>
      </c>
      <c r="BF305" s="106" t="s">
        <v>5190</v>
      </c>
      <c r="BG305" s="106" t="s">
        <v>5190</v>
      </c>
      <c r="BH305" s="106" t="s">
        <v>5508</v>
      </c>
      <c r="BI305" s="106" t="s">
        <v>5508</v>
      </c>
      <c r="BJ305" s="86" t="str">
        <f>REPLACE(INDEX(GroupVertices[Group],MATCH(Vertices[[#This Row],[Vertex]],GroupVertices[Vertex],0)),1,1,"")</f>
        <v>145</v>
      </c>
      <c r="BK305" s="2"/>
      <c r="BL305" s="3"/>
      <c r="BM305" s="3"/>
      <c r="BN305" s="3"/>
      <c r="BO305" s="3"/>
    </row>
    <row r="306" spans="1:67" ht="15">
      <c r="A306" s="64" t="s">
        <v>426</v>
      </c>
      <c r="B306" s="65"/>
      <c r="C306" s="65"/>
      <c r="D306" s="66">
        <v>1.5</v>
      </c>
      <c r="E306" s="68">
        <v>10</v>
      </c>
      <c r="F306" s="102" t="s">
        <v>1347</v>
      </c>
      <c r="G306" s="65"/>
      <c r="H306" s="69"/>
      <c r="I306" s="70"/>
      <c r="J306" s="70"/>
      <c r="K306" s="69" t="s">
        <v>3429</v>
      </c>
      <c r="L306" s="73"/>
      <c r="M306" s="74">
        <v>9400.8232421875</v>
      </c>
      <c r="N306" s="74">
        <v>9442.0263671875</v>
      </c>
      <c r="O306" s="75"/>
      <c r="P306" s="76"/>
      <c r="Q306" s="76"/>
      <c r="R306" s="88"/>
      <c r="S306" s="48">
        <v>1</v>
      </c>
      <c r="T306" s="48">
        <v>1</v>
      </c>
      <c r="U306" s="49">
        <v>0</v>
      </c>
      <c r="V306" s="49">
        <v>0</v>
      </c>
      <c r="W306" s="49">
        <v>0</v>
      </c>
      <c r="X306" s="49">
        <v>0.999998</v>
      </c>
      <c r="Y306" s="49">
        <v>0</v>
      </c>
      <c r="Z306" s="49" t="s">
        <v>5600</v>
      </c>
      <c r="AA306" s="71">
        <v>306</v>
      </c>
      <c r="AB306" s="71"/>
      <c r="AC306" s="72"/>
      <c r="AD306" s="78" t="s">
        <v>3429</v>
      </c>
      <c r="AE306" s="78">
        <v>1460</v>
      </c>
      <c r="AF306" s="78">
        <v>2083</v>
      </c>
      <c r="AG306" s="78">
        <v>13604</v>
      </c>
      <c r="AH306" s="78">
        <v>17820</v>
      </c>
      <c r="AI306" s="78"/>
      <c r="AJ306" s="78" t="s">
        <v>3752</v>
      </c>
      <c r="AK306" s="78">
        <v>757</v>
      </c>
      <c r="AL306" s="78"/>
      <c r="AM306" s="78"/>
      <c r="AN306" s="80">
        <v>39908.16390046296</v>
      </c>
      <c r="AO306" s="83" t="s">
        <v>4402</v>
      </c>
      <c r="AP306" s="78" t="b">
        <v>0</v>
      </c>
      <c r="AQ306" s="78" t="b">
        <v>0</v>
      </c>
      <c r="AR306" s="78" t="b">
        <v>1</v>
      </c>
      <c r="AS306" s="78"/>
      <c r="AT306" s="78">
        <v>115</v>
      </c>
      <c r="AU306" s="83" t="s">
        <v>4488</v>
      </c>
      <c r="AV306" s="78" t="b">
        <v>0</v>
      </c>
      <c r="AW306" s="78" t="s">
        <v>4591</v>
      </c>
      <c r="AX306" s="83" t="s">
        <v>4844</v>
      </c>
      <c r="AY306" s="78" t="s">
        <v>66</v>
      </c>
      <c r="AZ306" s="48"/>
      <c r="BA306" s="48"/>
      <c r="BB306" s="48"/>
      <c r="BC306" s="48"/>
      <c r="BD306" s="48" t="s">
        <v>1048</v>
      </c>
      <c r="BE306" s="48" t="s">
        <v>1048</v>
      </c>
      <c r="BF306" s="106" t="s">
        <v>5192</v>
      </c>
      <c r="BG306" s="106" t="s">
        <v>5306</v>
      </c>
      <c r="BH306" s="106" t="s">
        <v>5510</v>
      </c>
      <c r="BI306" s="106" t="s">
        <v>5510</v>
      </c>
      <c r="BJ306" s="86" t="str">
        <f>REPLACE(INDEX(GroupVertices[Group],MATCH(Vertices[[#This Row],[Vertex]],GroupVertices[Vertex],0)),1,1,"")</f>
        <v>146</v>
      </c>
      <c r="BK306" s="2"/>
      <c r="BL306" s="3"/>
      <c r="BM306" s="3"/>
      <c r="BN306" s="3"/>
      <c r="BO306" s="3"/>
    </row>
    <row r="307" spans="1:67" ht="15">
      <c r="A307" s="64" t="s">
        <v>428</v>
      </c>
      <c r="B307" s="65"/>
      <c r="C307" s="65"/>
      <c r="D307" s="66">
        <v>1.5</v>
      </c>
      <c r="E307" s="68">
        <v>10</v>
      </c>
      <c r="F307" s="102" t="s">
        <v>1349</v>
      </c>
      <c r="G307" s="65"/>
      <c r="H307" s="69"/>
      <c r="I307" s="70"/>
      <c r="J307" s="70"/>
      <c r="K307" s="69" t="s">
        <v>3431</v>
      </c>
      <c r="L307" s="73"/>
      <c r="M307" s="74">
        <v>9054.509765625</v>
      </c>
      <c r="N307" s="74">
        <v>9442.0263671875</v>
      </c>
      <c r="O307" s="75"/>
      <c r="P307" s="76"/>
      <c r="Q307" s="76"/>
      <c r="R307" s="88"/>
      <c r="S307" s="48">
        <v>1</v>
      </c>
      <c r="T307" s="48">
        <v>1</v>
      </c>
      <c r="U307" s="49">
        <v>0</v>
      </c>
      <c r="V307" s="49">
        <v>0</v>
      </c>
      <c r="W307" s="49">
        <v>0</v>
      </c>
      <c r="X307" s="49">
        <v>0.999998</v>
      </c>
      <c r="Y307" s="49">
        <v>0</v>
      </c>
      <c r="Z307" s="49" t="s">
        <v>5600</v>
      </c>
      <c r="AA307" s="71">
        <v>307</v>
      </c>
      <c r="AB307" s="71"/>
      <c r="AC307" s="72"/>
      <c r="AD307" s="78" t="s">
        <v>3431</v>
      </c>
      <c r="AE307" s="78">
        <v>54</v>
      </c>
      <c r="AF307" s="78">
        <v>23</v>
      </c>
      <c r="AG307" s="78">
        <v>1519</v>
      </c>
      <c r="AH307" s="78">
        <v>435</v>
      </c>
      <c r="AI307" s="78"/>
      <c r="AJ307" s="78" t="s">
        <v>3754</v>
      </c>
      <c r="AK307" s="78" t="s">
        <v>3988</v>
      </c>
      <c r="AL307" s="78"/>
      <c r="AM307" s="78"/>
      <c r="AN307" s="80">
        <v>41662.545590277776</v>
      </c>
      <c r="AO307" s="83" t="s">
        <v>4403</v>
      </c>
      <c r="AP307" s="78" t="b">
        <v>1</v>
      </c>
      <c r="AQ307" s="78" t="b">
        <v>0</v>
      </c>
      <c r="AR307" s="78" t="b">
        <v>0</v>
      </c>
      <c r="AS307" s="78"/>
      <c r="AT307" s="78">
        <v>2</v>
      </c>
      <c r="AU307" s="83" t="s">
        <v>4485</v>
      </c>
      <c r="AV307" s="78" t="b">
        <v>0</v>
      </c>
      <c r="AW307" s="78" t="s">
        <v>4591</v>
      </c>
      <c r="AX307" s="83" t="s">
        <v>4846</v>
      </c>
      <c r="AY307" s="78" t="s">
        <v>66</v>
      </c>
      <c r="AZ307" s="48"/>
      <c r="BA307" s="48"/>
      <c r="BB307" s="48"/>
      <c r="BC307" s="48"/>
      <c r="BD307" s="48" t="s">
        <v>1097</v>
      </c>
      <c r="BE307" s="48" t="s">
        <v>1097</v>
      </c>
      <c r="BF307" s="106" t="s">
        <v>5194</v>
      </c>
      <c r="BG307" s="106" t="s">
        <v>5194</v>
      </c>
      <c r="BH307" s="106" t="s">
        <v>5512</v>
      </c>
      <c r="BI307" s="106" t="s">
        <v>5512</v>
      </c>
      <c r="BJ307" s="86" t="str">
        <f>REPLACE(INDEX(GroupVertices[Group],MATCH(Vertices[[#This Row],[Vertex]],GroupVertices[Vertex],0)),1,1,"")</f>
        <v>147</v>
      </c>
      <c r="BK307" s="2"/>
      <c r="BL307" s="3"/>
      <c r="BM307" s="3"/>
      <c r="BN307" s="3"/>
      <c r="BO307" s="3"/>
    </row>
    <row r="308" spans="1:67" ht="15">
      <c r="A308" s="64" t="s">
        <v>429</v>
      </c>
      <c r="B308" s="65"/>
      <c r="C308" s="65"/>
      <c r="D308" s="66">
        <v>1.5</v>
      </c>
      <c r="E308" s="68">
        <v>10</v>
      </c>
      <c r="F308" s="102" t="s">
        <v>1350</v>
      </c>
      <c r="G308" s="65"/>
      <c r="H308" s="69"/>
      <c r="I308" s="70"/>
      <c r="J308" s="70"/>
      <c r="K308" s="69" t="s">
        <v>3432</v>
      </c>
      <c r="L308" s="73"/>
      <c r="M308" s="74">
        <v>5918.8037109375</v>
      </c>
      <c r="N308" s="74">
        <v>8646.3505859375</v>
      </c>
      <c r="O308" s="75"/>
      <c r="P308" s="76"/>
      <c r="Q308" s="76"/>
      <c r="R308" s="88"/>
      <c r="S308" s="48">
        <v>1</v>
      </c>
      <c r="T308" s="48">
        <v>1</v>
      </c>
      <c r="U308" s="49">
        <v>0</v>
      </c>
      <c r="V308" s="49">
        <v>0</v>
      </c>
      <c r="W308" s="49">
        <v>0</v>
      </c>
      <c r="X308" s="49">
        <v>0.999998</v>
      </c>
      <c r="Y308" s="49">
        <v>0</v>
      </c>
      <c r="Z308" s="49" t="s">
        <v>5600</v>
      </c>
      <c r="AA308" s="71">
        <v>308</v>
      </c>
      <c r="AB308" s="71"/>
      <c r="AC308" s="72"/>
      <c r="AD308" s="78" t="s">
        <v>3432</v>
      </c>
      <c r="AE308" s="78">
        <v>182</v>
      </c>
      <c r="AF308" s="78">
        <v>38</v>
      </c>
      <c r="AG308" s="78">
        <v>1015</v>
      </c>
      <c r="AH308" s="78">
        <v>765</v>
      </c>
      <c r="AI308" s="78"/>
      <c r="AJ308" s="78" t="s">
        <v>3755</v>
      </c>
      <c r="AK308" s="78" t="s">
        <v>3989</v>
      </c>
      <c r="AL308" s="83" t="s">
        <v>4132</v>
      </c>
      <c r="AM308" s="78"/>
      <c r="AN308" s="80">
        <v>42493.66706018519</v>
      </c>
      <c r="AO308" s="83" t="s">
        <v>4404</v>
      </c>
      <c r="AP308" s="78" t="b">
        <v>1</v>
      </c>
      <c r="AQ308" s="78" t="b">
        <v>0</v>
      </c>
      <c r="AR308" s="78" t="b">
        <v>1</v>
      </c>
      <c r="AS308" s="78"/>
      <c r="AT308" s="78">
        <v>0</v>
      </c>
      <c r="AU308" s="78"/>
      <c r="AV308" s="78" t="b">
        <v>0</v>
      </c>
      <c r="AW308" s="78" t="s">
        <v>4591</v>
      </c>
      <c r="AX308" s="83" t="s">
        <v>4847</v>
      </c>
      <c r="AY308" s="78" t="s">
        <v>66</v>
      </c>
      <c r="AZ308" s="48"/>
      <c r="BA308" s="48"/>
      <c r="BB308" s="48"/>
      <c r="BC308" s="48"/>
      <c r="BD308" s="48" t="s">
        <v>1048</v>
      </c>
      <c r="BE308" s="48" t="s">
        <v>1048</v>
      </c>
      <c r="BF308" s="106" t="s">
        <v>5195</v>
      </c>
      <c r="BG308" s="106" t="s">
        <v>5195</v>
      </c>
      <c r="BH308" s="106" t="s">
        <v>5513</v>
      </c>
      <c r="BI308" s="106" t="s">
        <v>5513</v>
      </c>
      <c r="BJ308" s="86" t="str">
        <f>REPLACE(INDEX(GroupVertices[Group],MATCH(Vertices[[#This Row],[Vertex]],GroupVertices[Vertex],0)),1,1,"")</f>
        <v>148</v>
      </c>
      <c r="BK308" s="2"/>
      <c r="BL308" s="3"/>
      <c r="BM308" s="3"/>
      <c r="BN308" s="3"/>
      <c r="BO308" s="3"/>
    </row>
    <row r="309" spans="1:67" ht="15">
      <c r="A309" s="64" t="s">
        <v>433</v>
      </c>
      <c r="B309" s="65"/>
      <c r="C309" s="65"/>
      <c r="D309" s="66">
        <v>1.5</v>
      </c>
      <c r="E309" s="68">
        <v>10</v>
      </c>
      <c r="F309" s="102" t="s">
        <v>1354</v>
      </c>
      <c r="G309" s="65"/>
      <c r="H309" s="69"/>
      <c r="I309" s="70"/>
      <c r="J309" s="70"/>
      <c r="K309" s="69" t="s">
        <v>3436</v>
      </c>
      <c r="L309" s="73"/>
      <c r="M309" s="74">
        <v>9747.1357421875</v>
      </c>
      <c r="N309" s="74">
        <v>9442.0263671875</v>
      </c>
      <c r="O309" s="75"/>
      <c r="P309" s="76"/>
      <c r="Q309" s="76"/>
      <c r="R309" s="88"/>
      <c r="S309" s="48">
        <v>1</v>
      </c>
      <c r="T309" s="48">
        <v>1</v>
      </c>
      <c r="U309" s="49">
        <v>0</v>
      </c>
      <c r="V309" s="49">
        <v>0</v>
      </c>
      <c r="W309" s="49">
        <v>0</v>
      </c>
      <c r="X309" s="49">
        <v>0.999998</v>
      </c>
      <c r="Y309" s="49">
        <v>0</v>
      </c>
      <c r="Z309" s="49" t="s">
        <v>5600</v>
      </c>
      <c r="AA309" s="71">
        <v>309</v>
      </c>
      <c r="AB309" s="71"/>
      <c r="AC309" s="72"/>
      <c r="AD309" s="78" t="s">
        <v>3436</v>
      </c>
      <c r="AE309" s="78">
        <v>20</v>
      </c>
      <c r="AF309" s="78">
        <v>13</v>
      </c>
      <c r="AG309" s="78">
        <v>13</v>
      </c>
      <c r="AH309" s="78">
        <v>539</v>
      </c>
      <c r="AI309" s="78"/>
      <c r="AJ309" s="78" t="s">
        <v>3759</v>
      </c>
      <c r="AK309" s="78" t="s">
        <v>3993</v>
      </c>
      <c r="AL309" s="83" t="s">
        <v>4135</v>
      </c>
      <c r="AM309" s="78"/>
      <c r="AN309" s="80">
        <v>43516.66091435185</v>
      </c>
      <c r="AO309" s="83" t="s">
        <v>4407</v>
      </c>
      <c r="AP309" s="78" t="b">
        <v>0</v>
      </c>
      <c r="AQ309" s="78" t="b">
        <v>0</v>
      </c>
      <c r="AR309" s="78" t="b">
        <v>0</v>
      </c>
      <c r="AS309" s="78"/>
      <c r="AT309" s="78">
        <v>0</v>
      </c>
      <c r="AU309" s="83" t="s">
        <v>4485</v>
      </c>
      <c r="AV309" s="78" t="b">
        <v>0</v>
      </c>
      <c r="AW309" s="78" t="s">
        <v>4591</v>
      </c>
      <c r="AX309" s="83" t="s">
        <v>4851</v>
      </c>
      <c r="AY309" s="78" t="s">
        <v>66</v>
      </c>
      <c r="AZ309" s="48"/>
      <c r="BA309" s="48"/>
      <c r="BB309" s="48"/>
      <c r="BC309" s="48"/>
      <c r="BD309" s="48" t="s">
        <v>1048</v>
      </c>
      <c r="BE309" s="48" t="s">
        <v>1048</v>
      </c>
      <c r="BF309" s="106" t="s">
        <v>5198</v>
      </c>
      <c r="BG309" s="106" t="s">
        <v>5198</v>
      </c>
      <c r="BH309" s="106" t="s">
        <v>5515</v>
      </c>
      <c r="BI309" s="106" t="s">
        <v>5515</v>
      </c>
      <c r="BJ309" s="86" t="str">
        <f>REPLACE(INDEX(GroupVertices[Group],MATCH(Vertices[[#This Row],[Vertex]],GroupVertices[Vertex],0)),1,1,"")</f>
        <v>149</v>
      </c>
      <c r="BK309" s="2"/>
      <c r="BL309" s="3"/>
      <c r="BM309" s="3"/>
      <c r="BN309" s="3"/>
      <c r="BO309" s="3"/>
    </row>
    <row r="310" spans="1:67" ht="15">
      <c r="A310" s="64" t="s">
        <v>434</v>
      </c>
      <c r="B310" s="65"/>
      <c r="C310" s="65"/>
      <c r="D310" s="66">
        <v>1.5</v>
      </c>
      <c r="E310" s="68">
        <v>10</v>
      </c>
      <c r="F310" s="102" t="s">
        <v>1355</v>
      </c>
      <c r="G310" s="65"/>
      <c r="H310" s="69"/>
      <c r="I310" s="70"/>
      <c r="J310" s="70"/>
      <c r="K310" s="69" t="s">
        <v>3437</v>
      </c>
      <c r="L310" s="73"/>
      <c r="M310" s="74">
        <v>6686.98876953125</v>
      </c>
      <c r="N310" s="74">
        <v>7890.45751953125</v>
      </c>
      <c r="O310" s="75"/>
      <c r="P310" s="76"/>
      <c r="Q310" s="76"/>
      <c r="R310" s="88"/>
      <c r="S310" s="48">
        <v>1</v>
      </c>
      <c r="T310" s="48">
        <v>1</v>
      </c>
      <c r="U310" s="49">
        <v>0</v>
      </c>
      <c r="V310" s="49">
        <v>0</v>
      </c>
      <c r="W310" s="49">
        <v>0</v>
      </c>
      <c r="X310" s="49">
        <v>0.999998</v>
      </c>
      <c r="Y310" s="49">
        <v>0</v>
      </c>
      <c r="Z310" s="49" t="s">
        <v>5600</v>
      </c>
      <c r="AA310" s="71">
        <v>310</v>
      </c>
      <c r="AB310" s="71"/>
      <c r="AC310" s="72"/>
      <c r="AD310" s="78" t="s">
        <v>3437</v>
      </c>
      <c r="AE310" s="78">
        <v>361</v>
      </c>
      <c r="AF310" s="78">
        <v>1400</v>
      </c>
      <c r="AG310" s="78">
        <v>84116</v>
      </c>
      <c r="AH310" s="78">
        <v>1902</v>
      </c>
      <c r="AI310" s="78"/>
      <c r="AJ310" s="78" t="s">
        <v>3760</v>
      </c>
      <c r="AK310" s="78"/>
      <c r="AL310" s="78"/>
      <c r="AM310" s="78"/>
      <c r="AN310" s="80">
        <v>39939.53895833333</v>
      </c>
      <c r="AO310" s="83" t="s">
        <v>4408</v>
      </c>
      <c r="AP310" s="78" t="b">
        <v>0</v>
      </c>
      <c r="AQ310" s="78" t="b">
        <v>0</v>
      </c>
      <c r="AR310" s="78" t="b">
        <v>1</v>
      </c>
      <c r="AS310" s="78"/>
      <c r="AT310" s="78">
        <v>7</v>
      </c>
      <c r="AU310" s="83" t="s">
        <v>4485</v>
      </c>
      <c r="AV310" s="78" t="b">
        <v>0</v>
      </c>
      <c r="AW310" s="78" t="s">
        <v>4591</v>
      </c>
      <c r="AX310" s="83" t="s">
        <v>4852</v>
      </c>
      <c r="AY310" s="78" t="s">
        <v>66</v>
      </c>
      <c r="AZ310" s="48"/>
      <c r="BA310" s="48"/>
      <c r="BB310" s="48"/>
      <c r="BC310" s="48"/>
      <c r="BD310" s="48" t="s">
        <v>1048</v>
      </c>
      <c r="BE310" s="48" t="s">
        <v>1048</v>
      </c>
      <c r="BF310" s="106" t="s">
        <v>5199</v>
      </c>
      <c r="BG310" s="106" t="s">
        <v>5199</v>
      </c>
      <c r="BH310" s="106" t="s">
        <v>5516</v>
      </c>
      <c r="BI310" s="106" t="s">
        <v>5516</v>
      </c>
      <c r="BJ310" s="86" t="str">
        <f>REPLACE(INDEX(GroupVertices[Group],MATCH(Vertices[[#This Row],[Vertex]],GroupVertices[Vertex],0)),1,1,"")</f>
        <v>150</v>
      </c>
      <c r="BK310" s="2"/>
      <c r="BL310" s="3"/>
      <c r="BM310" s="3"/>
      <c r="BN310" s="3"/>
      <c r="BO310" s="3"/>
    </row>
    <row r="311" spans="1:67" ht="15">
      <c r="A311" s="64" t="s">
        <v>435</v>
      </c>
      <c r="B311" s="65"/>
      <c r="C311" s="65"/>
      <c r="D311" s="66">
        <v>1.5</v>
      </c>
      <c r="E311" s="68">
        <v>10</v>
      </c>
      <c r="F311" s="102" t="s">
        <v>1356</v>
      </c>
      <c r="G311" s="65"/>
      <c r="H311" s="69"/>
      <c r="I311" s="70"/>
      <c r="J311" s="70"/>
      <c r="K311" s="69" t="s">
        <v>3438</v>
      </c>
      <c r="L311" s="73"/>
      <c r="M311" s="74">
        <v>8972.654296875</v>
      </c>
      <c r="N311" s="74">
        <v>7161.08740234375</v>
      </c>
      <c r="O311" s="75"/>
      <c r="P311" s="76"/>
      <c r="Q311" s="76"/>
      <c r="R311" s="88"/>
      <c r="S311" s="48">
        <v>1</v>
      </c>
      <c r="T311" s="48">
        <v>1</v>
      </c>
      <c r="U311" s="49">
        <v>0</v>
      </c>
      <c r="V311" s="49">
        <v>0</v>
      </c>
      <c r="W311" s="49">
        <v>0</v>
      </c>
      <c r="X311" s="49">
        <v>0.999998</v>
      </c>
      <c r="Y311" s="49">
        <v>0</v>
      </c>
      <c r="Z311" s="49" t="s">
        <v>5600</v>
      </c>
      <c r="AA311" s="71">
        <v>311</v>
      </c>
      <c r="AB311" s="71"/>
      <c r="AC311" s="72"/>
      <c r="AD311" s="78" t="s">
        <v>3438</v>
      </c>
      <c r="AE311" s="78">
        <v>430</v>
      </c>
      <c r="AF311" s="78">
        <v>432</v>
      </c>
      <c r="AG311" s="78">
        <v>41660</v>
      </c>
      <c r="AH311" s="78">
        <v>1202</v>
      </c>
      <c r="AI311" s="78"/>
      <c r="AJ311" s="78"/>
      <c r="AK311" s="78" t="s">
        <v>3994</v>
      </c>
      <c r="AL311" s="78"/>
      <c r="AM311" s="78"/>
      <c r="AN311" s="80">
        <v>40056.72858796296</v>
      </c>
      <c r="AO311" s="83" t="s">
        <v>4409</v>
      </c>
      <c r="AP311" s="78" t="b">
        <v>0</v>
      </c>
      <c r="AQ311" s="78" t="b">
        <v>0</v>
      </c>
      <c r="AR311" s="78" t="b">
        <v>1</v>
      </c>
      <c r="AS311" s="78"/>
      <c r="AT311" s="78">
        <v>2</v>
      </c>
      <c r="AU311" s="83" t="s">
        <v>4484</v>
      </c>
      <c r="AV311" s="78" t="b">
        <v>0</v>
      </c>
      <c r="AW311" s="78" t="s">
        <v>4591</v>
      </c>
      <c r="AX311" s="83" t="s">
        <v>4853</v>
      </c>
      <c r="AY311" s="78" t="s">
        <v>66</v>
      </c>
      <c r="AZ311" s="48"/>
      <c r="BA311" s="48"/>
      <c r="BB311" s="48"/>
      <c r="BC311" s="48"/>
      <c r="BD311" s="48" t="s">
        <v>1066</v>
      </c>
      <c r="BE311" s="48" t="s">
        <v>1066</v>
      </c>
      <c r="BF311" s="106" t="s">
        <v>835</v>
      </c>
      <c r="BG311" s="106" t="s">
        <v>835</v>
      </c>
      <c r="BH311" s="106" t="s">
        <v>5517</v>
      </c>
      <c r="BI311" s="106" t="s">
        <v>5517</v>
      </c>
      <c r="BJ311" s="86" t="str">
        <f>REPLACE(INDEX(GroupVertices[Group],MATCH(Vertices[[#This Row],[Vertex]],GroupVertices[Vertex],0)),1,1,"")</f>
        <v>151</v>
      </c>
      <c r="BK311" s="2"/>
      <c r="BL311" s="3"/>
      <c r="BM311" s="3"/>
      <c r="BN311" s="3"/>
      <c r="BO311" s="3"/>
    </row>
    <row r="312" spans="1:67" ht="15">
      <c r="A312" s="64" t="s">
        <v>437</v>
      </c>
      <c r="B312" s="65"/>
      <c r="C312" s="65"/>
      <c r="D312" s="66">
        <v>1.5</v>
      </c>
      <c r="E312" s="68">
        <v>10</v>
      </c>
      <c r="F312" s="102" t="s">
        <v>1357</v>
      </c>
      <c r="G312" s="65"/>
      <c r="H312" s="69"/>
      <c r="I312" s="70"/>
      <c r="J312" s="70"/>
      <c r="K312" s="69" t="s">
        <v>3440</v>
      </c>
      <c r="L312" s="73"/>
      <c r="M312" s="74">
        <v>8588.5615234375</v>
      </c>
      <c r="N312" s="74">
        <v>7161.08740234375</v>
      </c>
      <c r="O312" s="75"/>
      <c r="P312" s="76"/>
      <c r="Q312" s="76"/>
      <c r="R312" s="88"/>
      <c r="S312" s="48">
        <v>1</v>
      </c>
      <c r="T312" s="48">
        <v>1</v>
      </c>
      <c r="U312" s="49">
        <v>0</v>
      </c>
      <c r="V312" s="49">
        <v>0</v>
      </c>
      <c r="W312" s="49">
        <v>0</v>
      </c>
      <c r="X312" s="49">
        <v>0.999998</v>
      </c>
      <c r="Y312" s="49">
        <v>0</v>
      </c>
      <c r="Z312" s="49" t="s">
        <v>5600</v>
      </c>
      <c r="AA312" s="71">
        <v>312</v>
      </c>
      <c r="AB312" s="71"/>
      <c r="AC312" s="72"/>
      <c r="AD312" s="78" t="s">
        <v>3440</v>
      </c>
      <c r="AE312" s="78">
        <v>636</v>
      </c>
      <c r="AF312" s="78">
        <v>686</v>
      </c>
      <c r="AG312" s="78">
        <v>8808</v>
      </c>
      <c r="AH312" s="78">
        <v>15364</v>
      </c>
      <c r="AI312" s="78"/>
      <c r="AJ312" s="78" t="s">
        <v>3761</v>
      </c>
      <c r="AK312" s="78" t="s">
        <v>3933</v>
      </c>
      <c r="AL312" s="78"/>
      <c r="AM312" s="78"/>
      <c r="AN312" s="80">
        <v>43529.01362268518</v>
      </c>
      <c r="AO312" s="83" t="s">
        <v>4410</v>
      </c>
      <c r="AP312" s="78" t="b">
        <v>1</v>
      </c>
      <c r="AQ312" s="78" t="b">
        <v>0</v>
      </c>
      <c r="AR312" s="78" t="b">
        <v>0</v>
      </c>
      <c r="AS312" s="78"/>
      <c r="AT312" s="78">
        <v>0</v>
      </c>
      <c r="AU312" s="78"/>
      <c r="AV312" s="78" t="b">
        <v>0</v>
      </c>
      <c r="AW312" s="78" t="s">
        <v>4591</v>
      </c>
      <c r="AX312" s="83" t="s">
        <v>4855</v>
      </c>
      <c r="AY312" s="78" t="s">
        <v>66</v>
      </c>
      <c r="AZ312" s="48"/>
      <c r="BA312" s="48"/>
      <c r="BB312" s="48"/>
      <c r="BC312" s="48"/>
      <c r="BD312" s="48" t="s">
        <v>1048</v>
      </c>
      <c r="BE312" s="48" t="s">
        <v>1048</v>
      </c>
      <c r="BF312" s="106" t="s">
        <v>5201</v>
      </c>
      <c r="BG312" s="106" t="s">
        <v>5308</v>
      </c>
      <c r="BH312" s="106" t="s">
        <v>5519</v>
      </c>
      <c r="BI312" s="106" t="s">
        <v>5519</v>
      </c>
      <c r="BJ312" s="86" t="str">
        <f>REPLACE(INDEX(GroupVertices[Group],MATCH(Vertices[[#This Row],[Vertex]],GroupVertices[Vertex],0)),1,1,"")</f>
        <v>152</v>
      </c>
      <c r="BK312" s="2"/>
      <c r="BL312" s="3"/>
      <c r="BM312" s="3"/>
      <c r="BN312" s="3"/>
      <c r="BO312" s="3"/>
    </row>
    <row r="313" spans="1:67" ht="15">
      <c r="A313" s="64" t="s">
        <v>438</v>
      </c>
      <c r="B313" s="65"/>
      <c r="C313" s="65"/>
      <c r="D313" s="66">
        <v>1.5</v>
      </c>
      <c r="E313" s="68">
        <v>10</v>
      </c>
      <c r="F313" s="102" t="s">
        <v>1358</v>
      </c>
      <c r="G313" s="65"/>
      <c r="H313" s="69"/>
      <c r="I313" s="70"/>
      <c r="J313" s="70"/>
      <c r="K313" s="69" t="s">
        <v>3441</v>
      </c>
      <c r="L313" s="73"/>
      <c r="M313" s="74">
        <v>9734.54296875</v>
      </c>
      <c r="N313" s="74">
        <v>7161.08740234375</v>
      </c>
      <c r="O313" s="75"/>
      <c r="P313" s="76"/>
      <c r="Q313" s="76"/>
      <c r="R313" s="88"/>
      <c r="S313" s="48">
        <v>1</v>
      </c>
      <c r="T313" s="48">
        <v>1</v>
      </c>
      <c r="U313" s="49">
        <v>0</v>
      </c>
      <c r="V313" s="49">
        <v>0</v>
      </c>
      <c r="W313" s="49">
        <v>0</v>
      </c>
      <c r="X313" s="49">
        <v>0.999998</v>
      </c>
      <c r="Y313" s="49">
        <v>0</v>
      </c>
      <c r="Z313" s="49" t="s">
        <v>5600</v>
      </c>
      <c r="AA313" s="71">
        <v>313</v>
      </c>
      <c r="AB313" s="71"/>
      <c r="AC313" s="72"/>
      <c r="AD313" s="78" t="s">
        <v>3441</v>
      </c>
      <c r="AE313" s="78">
        <v>167</v>
      </c>
      <c r="AF313" s="78">
        <v>1033</v>
      </c>
      <c r="AG313" s="78">
        <v>122651</v>
      </c>
      <c r="AH313" s="78">
        <v>1646</v>
      </c>
      <c r="AI313" s="78"/>
      <c r="AJ313" s="78" t="s">
        <v>3762</v>
      </c>
      <c r="AK313" s="78" t="s">
        <v>3995</v>
      </c>
      <c r="AL313" s="78"/>
      <c r="AM313" s="78"/>
      <c r="AN313" s="80">
        <v>39913.408541666664</v>
      </c>
      <c r="AO313" s="83" t="s">
        <v>4411</v>
      </c>
      <c r="AP313" s="78" t="b">
        <v>0</v>
      </c>
      <c r="AQ313" s="78" t="b">
        <v>0</v>
      </c>
      <c r="AR313" s="78" t="b">
        <v>1</v>
      </c>
      <c r="AS313" s="78"/>
      <c r="AT313" s="78">
        <v>61</v>
      </c>
      <c r="AU313" s="83" t="s">
        <v>4484</v>
      </c>
      <c r="AV313" s="78" t="b">
        <v>0</v>
      </c>
      <c r="AW313" s="78" t="s">
        <v>4591</v>
      </c>
      <c r="AX313" s="83" t="s">
        <v>4856</v>
      </c>
      <c r="AY313" s="78" t="s">
        <v>66</v>
      </c>
      <c r="AZ313" s="48"/>
      <c r="BA313" s="48"/>
      <c r="BB313" s="48"/>
      <c r="BC313" s="48"/>
      <c r="BD313" s="48" t="s">
        <v>1048</v>
      </c>
      <c r="BE313" s="48" t="s">
        <v>1048</v>
      </c>
      <c r="BF313" s="106" t="s">
        <v>5202</v>
      </c>
      <c r="BG313" s="106" t="s">
        <v>5309</v>
      </c>
      <c r="BH313" s="106" t="s">
        <v>5520</v>
      </c>
      <c r="BI313" s="106" t="s">
        <v>5594</v>
      </c>
      <c r="BJ313" s="86" t="str">
        <f>REPLACE(INDEX(GroupVertices[Group],MATCH(Vertices[[#This Row],[Vertex]],GroupVertices[Vertex],0)),1,1,"")</f>
        <v>153</v>
      </c>
      <c r="BK313" s="2"/>
      <c r="BL313" s="3"/>
      <c r="BM313" s="3"/>
      <c r="BN313" s="3"/>
      <c r="BO313" s="3"/>
    </row>
    <row r="314" spans="1:67" ht="15">
      <c r="A314" s="64" t="s">
        <v>442</v>
      </c>
      <c r="B314" s="65"/>
      <c r="C314" s="65"/>
      <c r="D314" s="66">
        <v>1.5</v>
      </c>
      <c r="E314" s="68">
        <v>10</v>
      </c>
      <c r="F314" s="102" t="s">
        <v>1362</v>
      </c>
      <c r="G314" s="65"/>
      <c r="H314" s="69"/>
      <c r="I314" s="70"/>
      <c r="J314" s="70"/>
      <c r="K314" s="69" t="s">
        <v>3445</v>
      </c>
      <c r="L314" s="73"/>
      <c r="M314" s="74">
        <v>9356.7470703125</v>
      </c>
      <c r="N314" s="74">
        <v>7161.08740234375</v>
      </c>
      <c r="O314" s="75"/>
      <c r="P314" s="76"/>
      <c r="Q314" s="76"/>
      <c r="R314" s="88"/>
      <c r="S314" s="48">
        <v>1</v>
      </c>
      <c r="T314" s="48">
        <v>1</v>
      </c>
      <c r="U314" s="49">
        <v>0</v>
      </c>
      <c r="V314" s="49">
        <v>0</v>
      </c>
      <c r="W314" s="49">
        <v>0</v>
      </c>
      <c r="X314" s="49">
        <v>0.999998</v>
      </c>
      <c r="Y314" s="49">
        <v>0</v>
      </c>
      <c r="Z314" s="49" t="s">
        <v>5600</v>
      </c>
      <c r="AA314" s="71">
        <v>314</v>
      </c>
      <c r="AB314" s="71"/>
      <c r="AC314" s="72"/>
      <c r="AD314" s="78" t="s">
        <v>3445</v>
      </c>
      <c r="AE314" s="78">
        <v>321</v>
      </c>
      <c r="AF314" s="78">
        <v>1309</v>
      </c>
      <c r="AG314" s="78">
        <v>20144</v>
      </c>
      <c r="AH314" s="78">
        <v>28435</v>
      </c>
      <c r="AI314" s="78"/>
      <c r="AJ314" s="78" t="s">
        <v>3765</v>
      </c>
      <c r="AK314" s="78" t="s">
        <v>3997</v>
      </c>
      <c r="AL314" s="83" t="s">
        <v>4136</v>
      </c>
      <c r="AM314" s="78"/>
      <c r="AN314" s="80">
        <v>42908.623402777775</v>
      </c>
      <c r="AO314" s="83" t="s">
        <v>4415</v>
      </c>
      <c r="AP314" s="78" t="b">
        <v>1</v>
      </c>
      <c r="AQ314" s="78" t="b">
        <v>0</v>
      </c>
      <c r="AR314" s="78" t="b">
        <v>1</v>
      </c>
      <c r="AS314" s="78"/>
      <c r="AT314" s="78">
        <v>3</v>
      </c>
      <c r="AU314" s="78"/>
      <c r="AV314" s="78" t="b">
        <v>0</v>
      </c>
      <c r="AW314" s="78" t="s">
        <v>4591</v>
      </c>
      <c r="AX314" s="83" t="s">
        <v>4860</v>
      </c>
      <c r="AY314" s="78" t="s">
        <v>66</v>
      </c>
      <c r="AZ314" s="48"/>
      <c r="BA314" s="48"/>
      <c r="BB314" s="48"/>
      <c r="BC314" s="48"/>
      <c r="BD314" s="48" t="s">
        <v>1048</v>
      </c>
      <c r="BE314" s="48" t="s">
        <v>1048</v>
      </c>
      <c r="BF314" s="106" t="s">
        <v>5204</v>
      </c>
      <c r="BG314" s="106" t="s">
        <v>5204</v>
      </c>
      <c r="BH314" s="106" t="s">
        <v>5522</v>
      </c>
      <c r="BI314" s="106" t="s">
        <v>5522</v>
      </c>
      <c r="BJ314" s="86" t="str">
        <f>REPLACE(INDEX(GroupVertices[Group],MATCH(Vertices[[#This Row],[Vertex]],GroupVertices[Vertex],0)),1,1,"")</f>
        <v>154</v>
      </c>
      <c r="BK314" s="2"/>
      <c r="BL314" s="3"/>
      <c r="BM314" s="3"/>
      <c r="BN314" s="3"/>
      <c r="BO314" s="3"/>
    </row>
    <row r="315" spans="1:67" ht="15">
      <c r="A315" s="64" t="s">
        <v>443</v>
      </c>
      <c r="B315" s="65"/>
      <c r="C315" s="65"/>
      <c r="D315" s="66">
        <v>1.5</v>
      </c>
      <c r="E315" s="68">
        <v>10</v>
      </c>
      <c r="F315" s="102" t="s">
        <v>1363</v>
      </c>
      <c r="G315" s="65"/>
      <c r="H315" s="69"/>
      <c r="I315" s="70"/>
      <c r="J315" s="70"/>
      <c r="K315" s="69" t="s">
        <v>3446</v>
      </c>
      <c r="L315" s="73"/>
      <c r="M315" s="74">
        <v>8210.765625</v>
      </c>
      <c r="N315" s="74">
        <v>7161.08740234375</v>
      </c>
      <c r="O315" s="75"/>
      <c r="P315" s="76"/>
      <c r="Q315" s="76"/>
      <c r="R315" s="88"/>
      <c r="S315" s="48">
        <v>1</v>
      </c>
      <c r="T315" s="48">
        <v>1</v>
      </c>
      <c r="U315" s="49">
        <v>0</v>
      </c>
      <c r="V315" s="49">
        <v>0</v>
      </c>
      <c r="W315" s="49">
        <v>0</v>
      </c>
      <c r="X315" s="49">
        <v>0.999998</v>
      </c>
      <c r="Y315" s="49">
        <v>0</v>
      </c>
      <c r="Z315" s="49" t="s">
        <v>5600</v>
      </c>
      <c r="AA315" s="71">
        <v>315</v>
      </c>
      <c r="AB315" s="71"/>
      <c r="AC315" s="72"/>
      <c r="AD315" s="78" t="s">
        <v>3446</v>
      </c>
      <c r="AE315" s="78">
        <v>494</v>
      </c>
      <c r="AF315" s="78">
        <v>498</v>
      </c>
      <c r="AG315" s="78">
        <v>14691</v>
      </c>
      <c r="AH315" s="78">
        <v>14815</v>
      </c>
      <c r="AI315" s="78"/>
      <c r="AJ315" s="78" t="s">
        <v>3766</v>
      </c>
      <c r="AK315" s="78" t="s">
        <v>3998</v>
      </c>
      <c r="AL315" s="78"/>
      <c r="AM315" s="78"/>
      <c r="AN315" s="80">
        <v>40004.06864583334</v>
      </c>
      <c r="AO315" s="83" t="s">
        <v>4416</v>
      </c>
      <c r="AP315" s="78" t="b">
        <v>0</v>
      </c>
      <c r="AQ315" s="78" t="b">
        <v>0</v>
      </c>
      <c r="AR315" s="78" t="b">
        <v>1</v>
      </c>
      <c r="AS315" s="78"/>
      <c r="AT315" s="78">
        <v>7</v>
      </c>
      <c r="AU315" s="83" t="s">
        <v>4485</v>
      </c>
      <c r="AV315" s="78" t="b">
        <v>0</v>
      </c>
      <c r="AW315" s="78" t="s">
        <v>4591</v>
      </c>
      <c r="AX315" s="83" t="s">
        <v>4861</v>
      </c>
      <c r="AY315" s="78" t="s">
        <v>66</v>
      </c>
      <c r="AZ315" s="48"/>
      <c r="BA315" s="48"/>
      <c r="BB315" s="48"/>
      <c r="BC315" s="48"/>
      <c r="BD315" s="48" t="s">
        <v>1048</v>
      </c>
      <c r="BE315" s="48" t="s">
        <v>1048</v>
      </c>
      <c r="BF315" s="106" t="s">
        <v>5205</v>
      </c>
      <c r="BG315" s="106" t="s">
        <v>5205</v>
      </c>
      <c r="BH315" s="106" t="s">
        <v>5523</v>
      </c>
      <c r="BI315" s="106" t="s">
        <v>5523</v>
      </c>
      <c r="BJ315" s="86" t="str">
        <f>REPLACE(INDEX(GroupVertices[Group],MATCH(Vertices[[#This Row],[Vertex]],GroupVertices[Vertex],0)),1,1,"")</f>
        <v>155</v>
      </c>
      <c r="BK315" s="2"/>
      <c r="BL315" s="3"/>
      <c r="BM315" s="3"/>
      <c r="BN315" s="3"/>
      <c r="BO315" s="3"/>
    </row>
    <row r="316" spans="1:67" ht="15">
      <c r="A316" s="64" t="s">
        <v>445</v>
      </c>
      <c r="B316" s="65"/>
      <c r="C316" s="65"/>
      <c r="D316" s="66">
        <v>1.5</v>
      </c>
      <c r="E316" s="68">
        <v>10</v>
      </c>
      <c r="F316" s="102" t="s">
        <v>1365</v>
      </c>
      <c r="G316" s="65"/>
      <c r="H316" s="69"/>
      <c r="I316" s="70"/>
      <c r="J316" s="70"/>
      <c r="K316" s="69" t="s">
        <v>3448</v>
      </c>
      <c r="L316" s="73"/>
      <c r="M316" s="74">
        <v>7064.78466796875</v>
      </c>
      <c r="N316" s="74">
        <v>7161.08740234375</v>
      </c>
      <c r="O316" s="75"/>
      <c r="P316" s="76"/>
      <c r="Q316" s="76"/>
      <c r="R316" s="88"/>
      <c r="S316" s="48">
        <v>1</v>
      </c>
      <c r="T316" s="48">
        <v>1</v>
      </c>
      <c r="U316" s="49">
        <v>0</v>
      </c>
      <c r="V316" s="49">
        <v>0</v>
      </c>
      <c r="W316" s="49">
        <v>0</v>
      </c>
      <c r="X316" s="49">
        <v>0.999998</v>
      </c>
      <c r="Y316" s="49">
        <v>0</v>
      </c>
      <c r="Z316" s="49" t="s">
        <v>5600</v>
      </c>
      <c r="AA316" s="71">
        <v>316</v>
      </c>
      <c r="AB316" s="71"/>
      <c r="AC316" s="72"/>
      <c r="AD316" s="78" t="s">
        <v>3448</v>
      </c>
      <c r="AE316" s="78">
        <v>193</v>
      </c>
      <c r="AF316" s="78">
        <v>159</v>
      </c>
      <c r="AG316" s="78">
        <v>21329</v>
      </c>
      <c r="AH316" s="78">
        <v>1752</v>
      </c>
      <c r="AI316" s="78"/>
      <c r="AJ316" s="78" t="s">
        <v>3768</v>
      </c>
      <c r="AK316" s="78" t="s">
        <v>3881</v>
      </c>
      <c r="AL316" s="78"/>
      <c r="AM316" s="78"/>
      <c r="AN316" s="80">
        <v>41239.900509259256</v>
      </c>
      <c r="AO316" s="83" t="s">
        <v>4418</v>
      </c>
      <c r="AP316" s="78" t="b">
        <v>1</v>
      </c>
      <c r="AQ316" s="78" t="b">
        <v>0</v>
      </c>
      <c r="AR316" s="78" t="b">
        <v>1</v>
      </c>
      <c r="AS316" s="78"/>
      <c r="AT316" s="78">
        <v>16</v>
      </c>
      <c r="AU316" s="83" t="s">
        <v>4485</v>
      </c>
      <c r="AV316" s="78" t="b">
        <v>0</v>
      </c>
      <c r="AW316" s="78" t="s">
        <v>4591</v>
      </c>
      <c r="AX316" s="83" t="s">
        <v>4863</v>
      </c>
      <c r="AY316" s="78" t="s">
        <v>66</v>
      </c>
      <c r="AZ316" s="48"/>
      <c r="BA316" s="48"/>
      <c r="BB316" s="48"/>
      <c r="BC316" s="48"/>
      <c r="BD316" s="48" t="s">
        <v>1048</v>
      </c>
      <c r="BE316" s="48" t="s">
        <v>1048</v>
      </c>
      <c r="BF316" s="106" t="s">
        <v>5207</v>
      </c>
      <c r="BG316" s="106" t="s">
        <v>5207</v>
      </c>
      <c r="BH316" s="106" t="s">
        <v>5525</v>
      </c>
      <c r="BI316" s="106" t="s">
        <v>5525</v>
      </c>
      <c r="BJ316" s="86" t="str">
        <f>REPLACE(INDEX(GroupVertices[Group],MATCH(Vertices[[#This Row],[Vertex]],GroupVertices[Vertex],0)),1,1,"")</f>
        <v>156</v>
      </c>
      <c r="BK316" s="2"/>
      <c r="BL316" s="3"/>
      <c r="BM316" s="3"/>
      <c r="BN316" s="3"/>
      <c r="BO316" s="3"/>
    </row>
    <row r="317" spans="1:67" ht="15">
      <c r="A317" s="64" t="s">
        <v>446</v>
      </c>
      <c r="B317" s="65"/>
      <c r="C317" s="65"/>
      <c r="D317" s="66">
        <v>1.5</v>
      </c>
      <c r="E317" s="68">
        <v>10</v>
      </c>
      <c r="F317" s="102" t="s">
        <v>4571</v>
      </c>
      <c r="G317" s="65"/>
      <c r="H317" s="69"/>
      <c r="I317" s="70"/>
      <c r="J317" s="70"/>
      <c r="K317" s="69" t="s">
        <v>3449</v>
      </c>
      <c r="L317" s="73"/>
      <c r="M317" s="74">
        <v>6686.98876953125</v>
      </c>
      <c r="N317" s="74">
        <v>7161.08740234375</v>
      </c>
      <c r="O317" s="75"/>
      <c r="P317" s="76"/>
      <c r="Q317" s="76"/>
      <c r="R317" s="88"/>
      <c r="S317" s="48">
        <v>1</v>
      </c>
      <c r="T317" s="48">
        <v>1</v>
      </c>
      <c r="U317" s="49">
        <v>0</v>
      </c>
      <c r="V317" s="49">
        <v>0</v>
      </c>
      <c r="W317" s="49">
        <v>0</v>
      </c>
      <c r="X317" s="49">
        <v>0.999998</v>
      </c>
      <c r="Y317" s="49">
        <v>0</v>
      </c>
      <c r="Z317" s="49" t="s">
        <v>5600</v>
      </c>
      <c r="AA317" s="71">
        <v>317</v>
      </c>
      <c r="AB317" s="71"/>
      <c r="AC317" s="72"/>
      <c r="AD317" s="78" t="s">
        <v>3449</v>
      </c>
      <c r="AE317" s="78">
        <v>82</v>
      </c>
      <c r="AF317" s="78">
        <v>12</v>
      </c>
      <c r="AG317" s="78">
        <v>5</v>
      </c>
      <c r="AH317" s="78">
        <v>10</v>
      </c>
      <c r="AI317" s="78"/>
      <c r="AJ317" s="78" t="s">
        <v>3769</v>
      </c>
      <c r="AK317" s="78" t="s">
        <v>3865</v>
      </c>
      <c r="AL317" s="78"/>
      <c r="AM317" s="78"/>
      <c r="AN317" s="80">
        <v>43596.75476851852</v>
      </c>
      <c r="AO317" s="83" t="s">
        <v>4419</v>
      </c>
      <c r="AP317" s="78" t="b">
        <v>1</v>
      </c>
      <c r="AQ317" s="78" t="b">
        <v>0</v>
      </c>
      <c r="AR317" s="78" t="b">
        <v>0</v>
      </c>
      <c r="AS317" s="78"/>
      <c r="AT317" s="78">
        <v>0</v>
      </c>
      <c r="AU317" s="78"/>
      <c r="AV317" s="78" t="b">
        <v>0</v>
      </c>
      <c r="AW317" s="78" t="s">
        <v>4591</v>
      </c>
      <c r="AX317" s="83" t="s">
        <v>4864</v>
      </c>
      <c r="AY317" s="78" t="s">
        <v>66</v>
      </c>
      <c r="AZ317" s="48"/>
      <c r="BA317" s="48"/>
      <c r="BB317" s="48"/>
      <c r="BC317" s="48"/>
      <c r="BD317" s="48" t="s">
        <v>1048</v>
      </c>
      <c r="BE317" s="48" t="s">
        <v>1048</v>
      </c>
      <c r="BF317" s="106" t="s">
        <v>5208</v>
      </c>
      <c r="BG317" s="106" t="s">
        <v>5208</v>
      </c>
      <c r="BH317" s="106" t="s">
        <v>5526</v>
      </c>
      <c r="BI317" s="106" t="s">
        <v>5526</v>
      </c>
      <c r="BJ317" s="86" t="str">
        <f>REPLACE(INDEX(GroupVertices[Group],MATCH(Vertices[[#This Row],[Vertex]],GroupVertices[Vertex],0)),1,1,"")</f>
        <v>157</v>
      </c>
      <c r="BK317" s="2"/>
      <c r="BL317" s="3"/>
      <c r="BM317" s="3"/>
      <c r="BN317" s="3"/>
      <c r="BO317" s="3"/>
    </row>
    <row r="318" spans="1:67" ht="15">
      <c r="A318" s="64" t="s">
        <v>447</v>
      </c>
      <c r="B318" s="65"/>
      <c r="C318" s="65"/>
      <c r="D318" s="66">
        <v>1.5</v>
      </c>
      <c r="E318" s="68">
        <v>10</v>
      </c>
      <c r="F318" s="102" t="s">
        <v>1366</v>
      </c>
      <c r="G318" s="65"/>
      <c r="H318" s="69"/>
      <c r="I318" s="70"/>
      <c r="J318" s="70"/>
      <c r="K318" s="69" t="s">
        <v>3450</v>
      </c>
      <c r="L318" s="73"/>
      <c r="M318" s="74">
        <v>7832.9697265625</v>
      </c>
      <c r="N318" s="74">
        <v>7161.08740234375</v>
      </c>
      <c r="O318" s="75"/>
      <c r="P318" s="76"/>
      <c r="Q318" s="76"/>
      <c r="R318" s="88"/>
      <c r="S318" s="48">
        <v>1</v>
      </c>
      <c r="T318" s="48">
        <v>1</v>
      </c>
      <c r="U318" s="49">
        <v>0</v>
      </c>
      <c r="V318" s="49">
        <v>0</v>
      </c>
      <c r="W318" s="49">
        <v>0</v>
      </c>
      <c r="X318" s="49">
        <v>0.999998</v>
      </c>
      <c r="Y318" s="49">
        <v>0</v>
      </c>
      <c r="Z318" s="49" t="s">
        <v>5600</v>
      </c>
      <c r="AA318" s="71">
        <v>318</v>
      </c>
      <c r="AB318" s="71"/>
      <c r="AC318" s="72"/>
      <c r="AD318" s="78" t="s">
        <v>3450</v>
      </c>
      <c r="AE318" s="78">
        <v>2022</v>
      </c>
      <c r="AF318" s="78">
        <v>1376</v>
      </c>
      <c r="AG318" s="78">
        <v>84579</v>
      </c>
      <c r="AH318" s="78">
        <v>3597</v>
      </c>
      <c r="AI318" s="78"/>
      <c r="AJ318" s="78" t="s">
        <v>3770</v>
      </c>
      <c r="AK318" s="78" t="s">
        <v>3999</v>
      </c>
      <c r="AL318" s="78"/>
      <c r="AM318" s="78"/>
      <c r="AN318" s="80">
        <v>40130.772199074076</v>
      </c>
      <c r="AO318" s="83" t="s">
        <v>4420</v>
      </c>
      <c r="AP318" s="78" t="b">
        <v>0</v>
      </c>
      <c r="AQ318" s="78" t="b">
        <v>0</v>
      </c>
      <c r="AR318" s="78" t="b">
        <v>1</v>
      </c>
      <c r="AS318" s="78"/>
      <c r="AT318" s="78">
        <v>232</v>
      </c>
      <c r="AU318" s="83" t="s">
        <v>4485</v>
      </c>
      <c r="AV318" s="78" t="b">
        <v>0</v>
      </c>
      <c r="AW318" s="78" t="s">
        <v>4591</v>
      </c>
      <c r="AX318" s="83" t="s">
        <v>4865</v>
      </c>
      <c r="AY318" s="78" t="s">
        <v>66</v>
      </c>
      <c r="AZ318" s="48"/>
      <c r="BA318" s="48"/>
      <c r="BB318" s="48"/>
      <c r="BC318" s="48"/>
      <c r="BD318" s="48" t="s">
        <v>1100</v>
      </c>
      <c r="BE318" s="48" t="s">
        <v>1100</v>
      </c>
      <c r="BF318" s="106" t="s">
        <v>5209</v>
      </c>
      <c r="BG318" s="106" t="s">
        <v>5209</v>
      </c>
      <c r="BH318" s="106" t="s">
        <v>5527</v>
      </c>
      <c r="BI318" s="106" t="s">
        <v>5527</v>
      </c>
      <c r="BJ318" s="86" t="str">
        <f>REPLACE(INDEX(GroupVertices[Group],MATCH(Vertices[[#This Row],[Vertex]],GroupVertices[Vertex],0)),1,1,"")</f>
        <v>158</v>
      </c>
      <c r="BK318" s="2"/>
      <c r="BL318" s="3"/>
      <c r="BM318" s="3"/>
      <c r="BN318" s="3"/>
      <c r="BO318" s="3"/>
    </row>
    <row r="319" spans="1:67" ht="15">
      <c r="A319" s="64" t="s">
        <v>452</v>
      </c>
      <c r="B319" s="65"/>
      <c r="C319" s="65"/>
      <c r="D319" s="66">
        <v>1.5</v>
      </c>
      <c r="E319" s="68">
        <v>10</v>
      </c>
      <c r="F319" s="102" t="s">
        <v>1371</v>
      </c>
      <c r="G319" s="65"/>
      <c r="H319" s="69"/>
      <c r="I319" s="70"/>
      <c r="J319" s="70"/>
      <c r="K319" s="69" t="s">
        <v>3453</v>
      </c>
      <c r="L319" s="73"/>
      <c r="M319" s="74">
        <v>7448.87744140625</v>
      </c>
      <c r="N319" s="74">
        <v>7161.08740234375</v>
      </c>
      <c r="O319" s="75"/>
      <c r="P319" s="76"/>
      <c r="Q319" s="76"/>
      <c r="R319" s="88"/>
      <c r="S319" s="48">
        <v>1</v>
      </c>
      <c r="T319" s="48">
        <v>1</v>
      </c>
      <c r="U319" s="49">
        <v>0</v>
      </c>
      <c r="V319" s="49">
        <v>0</v>
      </c>
      <c r="W319" s="49">
        <v>0</v>
      </c>
      <c r="X319" s="49">
        <v>0.999998</v>
      </c>
      <c r="Y319" s="49">
        <v>0</v>
      </c>
      <c r="Z319" s="49" t="s">
        <v>5600</v>
      </c>
      <c r="AA319" s="71">
        <v>319</v>
      </c>
      <c r="AB319" s="71"/>
      <c r="AC319" s="72"/>
      <c r="AD319" s="78" t="s">
        <v>3453</v>
      </c>
      <c r="AE319" s="78">
        <v>885</v>
      </c>
      <c r="AF319" s="78">
        <v>943</v>
      </c>
      <c r="AG319" s="78">
        <v>21828</v>
      </c>
      <c r="AH319" s="78">
        <v>195</v>
      </c>
      <c r="AI319" s="78"/>
      <c r="AJ319" s="78" t="s">
        <v>3773</v>
      </c>
      <c r="AK319" s="78" t="s">
        <v>4001</v>
      </c>
      <c r="AL319" s="78"/>
      <c r="AM319" s="78"/>
      <c r="AN319" s="80">
        <v>40094.314421296294</v>
      </c>
      <c r="AO319" s="83" t="s">
        <v>4424</v>
      </c>
      <c r="AP319" s="78" t="b">
        <v>0</v>
      </c>
      <c r="AQ319" s="78" t="b">
        <v>0</v>
      </c>
      <c r="AR319" s="78" t="b">
        <v>1</v>
      </c>
      <c r="AS319" s="78"/>
      <c r="AT319" s="78">
        <v>8</v>
      </c>
      <c r="AU319" s="83" t="s">
        <v>4485</v>
      </c>
      <c r="AV319" s="78" t="b">
        <v>0</v>
      </c>
      <c r="AW319" s="78" t="s">
        <v>4591</v>
      </c>
      <c r="AX319" s="83" t="s">
        <v>4869</v>
      </c>
      <c r="AY319" s="78" t="s">
        <v>66</v>
      </c>
      <c r="AZ319" s="48"/>
      <c r="BA319" s="48"/>
      <c r="BB319" s="48"/>
      <c r="BC319" s="48"/>
      <c r="BD319" s="48" t="s">
        <v>1048</v>
      </c>
      <c r="BE319" s="48" t="s">
        <v>1048</v>
      </c>
      <c r="BF319" s="106" t="s">
        <v>5212</v>
      </c>
      <c r="BG319" s="106" t="s">
        <v>5212</v>
      </c>
      <c r="BH319" s="106" t="s">
        <v>4964</v>
      </c>
      <c r="BI319" s="106" t="s">
        <v>4964</v>
      </c>
      <c r="BJ319" s="86" t="str">
        <f>REPLACE(INDEX(GroupVertices[Group],MATCH(Vertices[[#This Row],[Vertex]],GroupVertices[Vertex],0)),1,1,"")</f>
        <v>159</v>
      </c>
      <c r="BK319" s="2"/>
      <c r="BL319" s="3"/>
      <c r="BM319" s="3"/>
      <c r="BN319" s="3"/>
      <c r="BO319" s="3"/>
    </row>
    <row r="320" spans="1:67" ht="15">
      <c r="A320" s="64" t="s">
        <v>455</v>
      </c>
      <c r="B320" s="65"/>
      <c r="C320" s="65"/>
      <c r="D320" s="66">
        <v>1.5</v>
      </c>
      <c r="E320" s="68">
        <v>10</v>
      </c>
      <c r="F320" s="102" t="s">
        <v>1374</v>
      </c>
      <c r="G320" s="65"/>
      <c r="H320" s="69"/>
      <c r="I320" s="70"/>
      <c r="J320" s="70"/>
      <c r="K320" s="69" t="s">
        <v>3457</v>
      </c>
      <c r="L320" s="73"/>
      <c r="M320" s="74">
        <v>6686.98876953125</v>
      </c>
      <c r="N320" s="74">
        <v>2002.4522705078125</v>
      </c>
      <c r="O320" s="75"/>
      <c r="P320" s="76"/>
      <c r="Q320" s="76"/>
      <c r="R320" s="88"/>
      <c r="S320" s="48">
        <v>1</v>
      </c>
      <c r="T320" s="48">
        <v>1</v>
      </c>
      <c r="U320" s="49">
        <v>0</v>
      </c>
      <c r="V320" s="49">
        <v>0</v>
      </c>
      <c r="W320" s="49">
        <v>0</v>
      </c>
      <c r="X320" s="49">
        <v>0.999998</v>
      </c>
      <c r="Y320" s="49">
        <v>0</v>
      </c>
      <c r="Z320" s="49" t="s">
        <v>5600</v>
      </c>
      <c r="AA320" s="71">
        <v>320</v>
      </c>
      <c r="AB320" s="71"/>
      <c r="AC320" s="72"/>
      <c r="AD320" s="78" t="s">
        <v>3457</v>
      </c>
      <c r="AE320" s="78">
        <v>356</v>
      </c>
      <c r="AF320" s="78">
        <v>84</v>
      </c>
      <c r="AG320" s="78">
        <v>8014</v>
      </c>
      <c r="AH320" s="78">
        <v>1455</v>
      </c>
      <c r="AI320" s="78"/>
      <c r="AJ320" s="83" t="s">
        <v>3777</v>
      </c>
      <c r="AK320" s="78" t="s">
        <v>4003</v>
      </c>
      <c r="AL320" s="83" t="s">
        <v>4140</v>
      </c>
      <c r="AM320" s="78"/>
      <c r="AN320" s="80">
        <v>41246.19950231481</v>
      </c>
      <c r="AO320" s="83" t="s">
        <v>4427</v>
      </c>
      <c r="AP320" s="78" t="b">
        <v>1</v>
      </c>
      <c r="AQ320" s="78" t="b">
        <v>0</v>
      </c>
      <c r="AR320" s="78" t="b">
        <v>1</v>
      </c>
      <c r="AS320" s="78"/>
      <c r="AT320" s="78">
        <v>13</v>
      </c>
      <c r="AU320" s="83" t="s">
        <v>4485</v>
      </c>
      <c r="AV320" s="78" t="b">
        <v>0</v>
      </c>
      <c r="AW320" s="78" t="s">
        <v>4591</v>
      </c>
      <c r="AX320" s="83" t="s">
        <v>4873</v>
      </c>
      <c r="AY320" s="78" t="s">
        <v>66</v>
      </c>
      <c r="AZ320" s="48"/>
      <c r="BA320" s="48"/>
      <c r="BB320" s="48"/>
      <c r="BC320" s="48"/>
      <c r="BD320" s="48" t="s">
        <v>1048</v>
      </c>
      <c r="BE320" s="48" t="s">
        <v>1048</v>
      </c>
      <c r="BF320" s="106" t="s">
        <v>5215</v>
      </c>
      <c r="BG320" s="106" t="s">
        <v>5215</v>
      </c>
      <c r="BH320" s="106" t="s">
        <v>5532</v>
      </c>
      <c r="BI320" s="106" t="s">
        <v>5532</v>
      </c>
      <c r="BJ320" s="86" t="str">
        <f>REPLACE(INDEX(GroupVertices[Group],MATCH(Vertices[[#This Row],[Vertex]],GroupVertices[Vertex],0)),1,1,"")</f>
        <v>160</v>
      </c>
      <c r="BK320" s="2"/>
      <c r="BL320" s="3"/>
      <c r="BM320" s="3"/>
      <c r="BN320" s="3"/>
      <c r="BO320" s="3"/>
    </row>
    <row r="321" spans="1:67" ht="15">
      <c r="A321" s="64" t="s">
        <v>463</v>
      </c>
      <c r="B321" s="65"/>
      <c r="C321" s="65"/>
      <c r="D321" s="66">
        <v>1.5</v>
      </c>
      <c r="E321" s="68">
        <v>10</v>
      </c>
      <c r="F321" s="102" t="s">
        <v>1379</v>
      </c>
      <c r="G321" s="65"/>
      <c r="H321" s="69"/>
      <c r="I321" s="70"/>
      <c r="J321" s="70"/>
      <c r="K321" s="69" t="s">
        <v>3463</v>
      </c>
      <c r="L321" s="73"/>
      <c r="M321" s="74">
        <v>6686.98876953125</v>
      </c>
      <c r="N321" s="74">
        <v>2731.822265625</v>
      </c>
      <c r="O321" s="75"/>
      <c r="P321" s="76"/>
      <c r="Q321" s="76"/>
      <c r="R321" s="88"/>
      <c r="S321" s="48">
        <v>1</v>
      </c>
      <c r="T321" s="48">
        <v>1</v>
      </c>
      <c r="U321" s="49">
        <v>0</v>
      </c>
      <c r="V321" s="49">
        <v>0</v>
      </c>
      <c r="W321" s="49">
        <v>0</v>
      </c>
      <c r="X321" s="49">
        <v>0.999998</v>
      </c>
      <c r="Y321" s="49">
        <v>0</v>
      </c>
      <c r="Z321" s="49" t="s">
        <v>5600</v>
      </c>
      <c r="AA321" s="71">
        <v>321</v>
      </c>
      <c r="AB321" s="71"/>
      <c r="AC321" s="72"/>
      <c r="AD321" s="78" t="s">
        <v>3463</v>
      </c>
      <c r="AE321" s="78">
        <v>307</v>
      </c>
      <c r="AF321" s="78">
        <v>486</v>
      </c>
      <c r="AG321" s="78">
        <v>825</v>
      </c>
      <c r="AH321" s="78">
        <v>1708</v>
      </c>
      <c r="AI321" s="78"/>
      <c r="AJ321" s="78" t="s">
        <v>3784</v>
      </c>
      <c r="AK321" s="78" t="s">
        <v>3989</v>
      </c>
      <c r="AL321" s="83" t="s">
        <v>4143</v>
      </c>
      <c r="AM321" s="78"/>
      <c r="AN321" s="80">
        <v>42591.62431712963</v>
      </c>
      <c r="AO321" s="83" t="s">
        <v>4434</v>
      </c>
      <c r="AP321" s="78" t="b">
        <v>0</v>
      </c>
      <c r="AQ321" s="78" t="b">
        <v>0</v>
      </c>
      <c r="AR321" s="78" t="b">
        <v>0</v>
      </c>
      <c r="AS321" s="78"/>
      <c r="AT321" s="78">
        <v>1</v>
      </c>
      <c r="AU321" s="83" t="s">
        <v>4485</v>
      </c>
      <c r="AV321" s="78" t="b">
        <v>0</v>
      </c>
      <c r="AW321" s="78" t="s">
        <v>4591</v>
      </c>
      <c r="AX321" s="83" t="s">
        <v>4880</v>
      </c>
      <c r="AY321" s="78" t="s">
        <v>66</v>
      </c>
      <c r="AZ321" s="48"/>
      <c r="BA321" s="48"/>
      <c r="BB321" s="48"/>
      <c r="BC321" s="48"/>
      <c r="BD321" s="48" t="s">
        <v>1101</v>
      </c>
      <c r="BE321" s="48" t="s">
        <v>1101</v>
      </c>
      <c r="BF321" s="106" t="s">
        <v>5221</v>
      </c>
      <c r="BG321" s="106" t="s">
        <v>5221</v>
      </c>
      <c r="BH321" s="106" t="s">
        <v>5538</v>
      </c>
      <c r="BI321" s="106" t="s">
        <v>5538</v>
      </c>
      <c r="BJ321" s="86" t="str">
        <f>REPLACE(INDEX(GroupVertices[Group],MATCH(Vertices[[#This Row],[Vertex]],GroupVertices[Vertex],0)),1,1,"")</f>
        <v>161</v>
      </c>
      <c r="BK321" s="2"/>
      <c r="BL321" s="3"/>
      <c r="BM321" s="3"/>
      <c r="BN321" s="3"/>
      <c r="BO321" s="3"/>
    </row>
    <row r="322" spans="1:67" ht="15">
      <c r="A322" s="64" t="s">
        <v>464</v>
      </c>
      <c r="B322" s="65"/>
      <c r="C322" s="65"/>
      <c r="D322" s="66">
        <v>1.5</v>
      </c>
      <c r="E322" s="68">
        <v>10</v>
      </c>
      <c r="F322" s="102" t="s">
        <v>1380</v>
      </c>
      <c r="G322" s="65"/>
      <c r="H322" s="69"/>
      <c r="I322" s="70"/>
      <c r="J322" s="70"/>
      <c r="K322" s="69" t="s">
        <v>3464</v>
      </c>
      <c r="L322" s="73"/>
      <c r="M322" s="74">
        <v>6686.98876953125</v>
      </c>
      <c r="N322" s="74">
        <v>530.450927734375</v>
      </c>
      <c r="O322" s="75"/>
      <c r="P322" s="76"/>
      <c r="Q322" s="76"/>
      <c r="R322" s="88"/>
      <c r="S322" s="48">
        <v>1</v>
      </c>
      <c r="T322" s="48">
        <v>1</v>
      </c>
      <c r="U322" s="49">
        <v>0</v>
      </c>
      <c r="V322" s="49">
        <v>0</v>
      </c>
      <c r="W322" s="49">
        <v>0</v>
      </c>
      <c r="X322" s="49">
        <v>0.999998</v>
      </c>
      <c r="Y322" s="49">
        <v>0</v>
      </c>
      <c r="Z322" s="49" t="s">
        <v>5600</v>
      </c>
      <c r="AA322" s="71">
        <v>322</v>
      </c>
      <c r="AB322" s="71"/>
      <c r="AC322" s="72"/>
      <c r="AD322" s="78" t="s">
        <v>3464</v>
      </c>
      <c r="AE322" s="78">
        <v>419</v>
      </c>
      <c r="AF322" s="78">
        <v>844</v>
      </c>
      <c r="AG322" s="78">
        <v>54975</v>
      </c>
      <c r="AH322" s="78">
        <v>20437</v>
      </c>
      <c r="AI322" s="78"/>
      <c r="AJ322" s="78" t="s">
        <v>3785</v>
      </c>
      <c r="AK322" s="78" t="s">
        <v>4007</v>
      </c>
      <c r="AL322" s="78"/>
      <c r="AM322" s="78"/>
      <c r="AN322" s="80">
        <v>40807.01204861111</v>
      </c>
      <c r="AO322" s="83" t="s">
        <v>4435</v>
      </c>
      <c r="AP322" s="78" t="b">
        <v>0</v>
      </c>
      <c r="AQ322" s="78" t="b">
        <v>0</v>
      </c>
      <c r="AR322" s="78" t="b">
        <v>1</v>
      </c>
      <c r="AS322" s="78"/>
      <c r="AT322" s="78">
        <v>2</v>
      </c>
      <c r="AU322" s="83" t="s">
        <v>4488</v>
      </c>
      <c r="AV322" s="78" t="b">
        <v>0</v>
      </c>
      <c r="AW322" s="78" t="s">
        <v>4591</v>
      </c>
      <c r="AX322" s="83" t="s">
        <v>4881</v>
      </c>
      <c r="AY322" s="78" t="s">
        <v>66</v>
      </c>
      <c r="AZ322" s="48"/>
      <c r="BA322" s="48"/>
      <c r="BB322" s="48"/>
      <c r="BC322" s="48"/>
      <c r="BD322" s="48" t="s">
        <v>1048</v>
      </c>
      <c r="BE322" s="48" t="s">
        <v>1048</v>
      </c>
      <c r="BF322" s="106" t="s">
        <v>5222</v>
      </c>
      <c r="BG322" s="106" t="s">
        <v>5222</v>
      </c>
      <c r="BH322" s="106" t="s">
        <v>5539</v>
      </c>
      <c r="BI322" s="106" t="s">
        <v>5539</v>
      </c>
      <c r="BJ322" s="86" t="str">
        <f>REPLACE(INDEX(GroupVertices[Group],MATCH(Vertices[[#This Row],[Vertex]],GroupVertices[Vertex],0)),1,1,"")</f>
        <v>162</v>
      </c>
      <c r="BK322" s="2"/>
      <c r="BL322" s="3"/>
      <c r="BM322" s="3"/>
      <c r="BN322" s="3"/>
      <c r="BO322" s="3"/>
    </row>
    <row r="323" spans="1:67" ht="15">
      <c r="A323" s="64" t="s">
        <v>467</v>
      </c>
      <c r="B323" s="65"/>
      <c r="C323" s="65"/>
      <c r="D323" s="66">
        <v>1.5</v>
      </c>
      <c r="E323" s="68">
        <v>10</v>
      </c>
      <c r="F323" s="102" t="s">
        <v>1382</v>
      </c>
      <c r="G323" s="65"/>
      <c r="H323" s="69"/>
      <c r="I323" s="70"/>
      <c r="J323" s="70"/>
      <c r="K323" s="69" t="s">
        <v>3467</v>
      </c>
      <c r="L323" s="73"/>
      <c r="M323" s="74">
        <v>6686.98876953125</v>
      </c>
      <c r="N323" s="74">
        <v>1273.082275390625</v>
      </c>
      <c r="O323" s="75"/>
      <c r="P323" s="76"/>
      <c r="Q323" s="76"/>
      <c r="R323" s="88"/>
      <c r="S323" s="48">
        <v>1</v>
      </c>
      <c r="T323" s="48">
        <v>1</v>
      </c>
      <c r="U323" s="49">
        <v>0</v>
      </c>
      <c r="V323" s="49">
        <v>0</v>
      </c>
      <c r="W323" s="49">
        <v>0</v>
      </c>
      <c r="X323" s="49">
        <v>0.999998</v>
      </c>
      <c r="Y323" s="49">
        <v>0</v>
      </c>
      <c r="Z323" s="49" t="s">
        <v>5600</v>
      </c>
      <c r="AA323" s="71">
        <v>323</v>
      </c>
      <c r="AB323" s="71"/>
      <c r="AC323" s="72"/>
      <c r="AD323" s="78" t="s">
        <v>3467</v>
      </c>
      <c r="AE323" s="78">
        <v>1196</v>
      </c>
      <c r="AF323" s="78">
        <v>458</v>
      </c>
      <c r="AG323" s="78">
        <v>21906</v>
      </c>
      <c r="AH323" s="78">
        <v>15003</v>
      </c>
      <c r="AI323" s="78"/>
      <c r="AJ323" s="78" t="s">
        <v>3788</v>
      </c>
      <c r="AK323" s="78" t="s">
        <v>4009</v>
      </c>
      <c r="AL323" s="78"/>
      <c r="AM323" s="78"/>
      <c r="AN323" s="80">
        <v>40341.85822916667</v>
      </c>
      <c r="AO323" s="83" t="s">
        <v>4438</v>
      </c>
      <c r="AP323" s="78" t="b">
        <v>0</v>
      </c>
      <c r="AQ323" s="78" t="b">
        <v>0</v>
      </c>
      <c r="AR323" s="78" t="b">
        <v>1</v>
      </c>
      <c r="AS323" s="78"/>
      <c r="AT323" s="78">
        <v>1</v>
      </c>
      <c r="AU323" s="83" t="s">
        <v>4485</v>
      </c>
      <c r="AV323" s="78" t="b">
        <v>0</v>
      </c>
      <c r="AW323" s="78" t="s">
        <v>4591</v>
      </c>
      <c r="AX323" s="83" t="s">
        <v>4884</v>
      </c>
      <c r="AY323" s="78" t="s">
        <v>66</v>
      </c>
      <c r="AZ323" s="48"/>
      <c r="BA323" s="48"/>
      <c r="BB323" s="48"/>
      <c r="BC323" s="48"/>
      <c r="BD323" s="48" t="s">
        <v>1048</v>
      </c>
      <c r="BE323" s="48" t="s">
        <v>1048</v>
      </c>
      <c r="BF323" s="106" t="s">
        <v>5224</v>
      </c>
      <c r="BG323" s="106" t="s">
        <v>5224</v>
      </c>
      <c r="BH323" s="106" t="s">
        <v>5541</v>
      </c>
      <c r="BI323" s="106" t="s">
        <v>5541</v>
      </c>
      <c r="BJ323" s="86" t="str">
        <f>REPLACE(INDEX(GroupVertices[Group],MATCH(Vertices[[#This Row],[Vertex]],GroupVertices[Vertex],0)),1,1,"")</f>
        <v>163</v>
      </c>
      <c r="BK323" s="2"/>
      <c r="BL323" s="3"/>
      <c r="BM323" s="3"/>
      <c r="BN323" s="3"/>
      <c r="BO323" s="3"/>
    </row>
    <row r="324" spans="1:67" ht="15">
      <c r="A324" s="64" t="s">
        <v>468</v>
      </c>
      <c r="B324" s="65"/>
      <c r="C324" s="65"/>
      <c r="D324" s="66">
        <v>1.5</v>
      </c>
      <c r="E324" s="68">
        <v>10</v>
      </c>
      <c r="F324" s="102" t="s">
        <v>1383</v>
      </c>
      <c r="G324" s="65"/>
      <c r="H324" s="69"/>
      <c r="I324" s="70"/>
      <c r="J324" s="70"/>
      <c r="K324" s="69" t="s">
        <v>3468</v>
      </c>
      <c r="L324" s="73"/>
      <c r="M324" s="74">
        <v>6686.98876953125</v>
      </c>
      <c r="N324" s="74">
        <v>3474.45361328125</v>
      </c>
      <c r="O324" s="75"/>
      <c r="P324" s="76"/>
      <c r="Q324" s="76"/>
      <c r="R324" s="88"/>
      <c r="S324" s="48">
        <v>1</v>
      </c>
      <c r="T324" s="48">
        <v>1</v>
      </c>
      <c r="U324" s="49">
        <v>0</v>
      </c>
      <c r="V324" s="49">
        <v>0</v>
      </c>
      <c r="W324" s="49">
        <v>0</v>
      </c>
      <c r="X324" s="49">
        <v>0.999998</v>
      </c>
      <c r="Y324" s="49">
        <v>0</v>
      </c>
      <c r="Z324" s="49" t="s">
        <v>5600</v>
      </c>
      <c r="AA324" s="71">
        <v>324</v>
      </c>
      <c r="AB324" s="71"/>
      <c r="AC324" s="72"/>
      <c r="AD324" s="78" t="s">
        <v>3468</v>
      </c>
      <c r="AE324" s="78">
        <v>932</v>
      </c>
      <c r="AF324" s="78">
        <v>2316</v>
      </c>
      <c r="AG324" s="78">
        <v>25866</v>
      </c>
      <c r="AH324" s="78">
        <v>6342</v>
      </c>
      <c r="AI324" s="78"/>
      <c r="AJ324" s="78" t="s">
        <v>3789</v>
      </c>
      <c r="AK324" s="78" t="s">
        <v>4010</v>
      </c>
      <c r="AL324" s="78"/>
      <c r="AM324" s="78"/>
      <c r="AN324" s="80">
        <v>40750.095046296294</v>
      </c>
      <c r="AO324" s="83" t="s">
        <v>4439</v>
      </c>
      <c r="AP324" s="78" t="b">
        <v>0</v>
      </c>
      <c r="AQ324" s="78" t="b">
        <v>0</v>
      </c>
      <c r="AR324" s="78" t="b">
        <v>1</v>
      </c>
      <c r="AS324" s="78"/>
      <c r="AT324" s="78">
        <v>6</v>
      </c>
      <c r="AU324" s="83" t="s">
        <v>4484</v>
      </c>
      <c r="AV324" s="78" t="b">
        <v>0</v>
      </c>
      <c r="AW324" s="78" t="s">
        <v>4591</v>
      </c>
      <c r="AX324" s="83" t="s">
        <v>4885</v>
      </c>
      <c r="AY324" s="78" t="s">
        <v>66</v>
      </c>
      <c r="AZ324" s="48"/>
      <c r="BA324" s="48"/>
      <c r="BB324" s="48"/>
      <c r="BC324" s="48"/>
      <c r="BD324" s="48" t="s">
        <v>1048</v>
      </c>
      <c r="BE324" s="48" t="s">
        <v>1048</v>
      </c>
      <c r="BF324" s="106" t="s">
        <v>5225</v>
      </c>
      <c r="BG324" s="106" t="s">
        <v>5225</v>
      </c>
      <c r="BH324" s="106" t="s">
        <v>5542</v>
      </c>
      <c r="BI324" s="106" t="s">
        <v>5542</v>
      </c>
      <c r="BJ324" s="86" t="str">
        <f>REPLACE(INDEX(GroupVertices[Group],MATCH(Vertices[[#This Row],[Vertex]],GroupVertices[Vertex],0)),1,1,"")</f>
        <v>164</v>
      </c>
      <c r="BK324" s="2"/>
      <c r="BL324" s="3"/>
      <c r="BM324" s="3"/>
      <c r="BN324" s="3"/>
      <c r="BO324" s="3"/>
    </row>
    <row r="325" spans="1:67" ht="15">
      <c r="A325" s="64" t="s">
        <v>472</v>
      </c>
      <c r="B325" s="65"/>
      <c r="C325" s="65"/>
      <c r="D325" s="66">
        <v>1.5</v>
      </c>
      <c r="E325" s="68">
        <v>10</v>
      </c>
      <c r="F325" s="102" t="s">
        <v>4576</v>
      </c>
      <c r="G325" s="65"/>
      <c r="H325" s="69"/>
      <c r="I325" s="70"/>
      <c r="J325" s="70"/>
      <c r="K325" s="69" t="s">
        <v>3470</v>
      </c>
      <c r="L325" s="73"/>
      <c r="M325" s="74">
        <v>6686.98876953125</v>
      </c>
      <c r="N325" s="74">
        <v>5689.08642578125</v>
      </c>
      <c r="O325" s="75"/>
      <c r="P325" s="76"/>
      <c r="Q325" s="76"/>
      <c r="R325" s="88"/>
      <c r="S325" s="48">
        <v>1</v>
      </c>
      <c r="T325" s="48">
        <v>1</v>
      </c>
      <c r="U325" s="49">
        <v>0</v>
      </c>
      <c r="V325" s="49">
        <v>0</v>
      </c>
      <c r="W325" s="49">
        <v>0</v>
      </c>
      <c r="X325" s="49">
        <v>0.999998</v>
      </c>
      <c r="Y325" s="49">
        <v>0</v>
      </c>
      <c r="Z325" s="49" t="s">
        <v>5600</v>
      </c>
      <c r="AA325" s="71">
        <v>325</v>
      </c>
      <c r="AB325" s="71"/>
      <c r="AC325" s="72"/>
      <c r="AD325" s="78" t="s">
        <v>3470</v>
      </c>
      <c r="AE325" s="78">
        <v>600</v>
      </c>
      <c r="AF325" s="78">
        <v>232</v>
      </c>
      <c r="AG325" s="78">
        <v>10911</v>
      </c>
      <c r="AH325" s="78">
        <v>26049</v>
      </c>
      <c r="AI325" s="78"/>
      <c r="AJ325" s="78" t="s">
        <v>3790</v>
      </c>
      <c r="AK325" s="78"/>
      <c r="AL325" s="78"/>
      <c r="AM325" s="78"/>
      <c r="AN325" s="80">
        <v>42341.94569444445</v>
      </c>
      <c r="AO325" s="83" t="s">
        <v>4441</v>
      </c>
      <c r="AP325" s="78" t="b">
        <v>1</v>
      </c>
      <c r="AQ325" s="78" t="b">
        <v>0</v>
      </c>
      <c r="AR325" s="78" t="b">
        <v>0</v>
      </c>
      <c r="AS325" s="78"/>
      <c r="AT325" s="78">
        <v>19</v>
      </c>
      <c r="AU325" s="83" t="s">
        <v>4485</v>
      </c>
      <c r="AV325" s="78" t="b">
        <v>0</v>
      </c>
      <c r="AW325" s="78" t="s">
        <v>4591</v>
      </c>
      <c r="AX325" s="83" t="s">
        <v>4887</v>
      </c>
      <c r="AY325" s="78" t="s">
        <v>66</v>
      </c>
      <c r="AZ325" s="48"/>
      <c r="BA325" s="48"/>
      <c r="BB325" s="48"/>
      <c r="BC325" s="48"/>
      <c r="BD325" s="48" t="s">
        <v>1048</v>
      </c>
      <c r="BE325" s="48" t="s">
        <v>1048</v>
      </c>
      <c r="BF325" s="106" t="s">
        <v>5227</v>
      </c>
      <c r="BG325" s="106" t="s">
        <v>5227</v>
      </c>
      <c r="BH325" s="106" t="s">
        <v>5544</v>
      </c>
      <c r="BI325" s="106" t="s">
        <v>5544</v>
      </c>
      <c r="BJ325" s="86" t="str">
        <f>REPLACE(INDEX(GroupVertices[Group],MATCH(Vertices[[#This Row],[Vertex]],GroupVertices[Vertex],0)),1,1,"")</f>
        <v>165</v>
      </c>
      <c r="BK325" s="2"/>
      <c r="BL325" s="3"/>
      <c r="BM325" s="3"/>
      <c r="BN325" s="3"/>
      <c r="BO325" s="3"/>
    </row>
    <row r="326" spans="1:67" ht="15">
      <c r="A326" s="64" t="s">
        <v>473</v>
      </c>
      <c r="B326" s="65"/>
      <c r="C326" s="65"/>
      <c r="D326" s="66">
        <v>1.5</v>
      </c>
      <c r="E326" s="68">
        <v>10</v>
      </c>
      <c r="F326" s="102" t="s">
        <v>1387</v>
      </c>
      <c r="G326" s="65"/>
      <c r="H326" s="69"/>
      <c r="I326" s="70"/>
      <c r="J326" s="70"/>
      <c r="K326" s="69" t="s">
        <v>3471</v>
      </c>
      <c r="L326" s="73"/>
      <c r="M326" s="74">
        <v>6686.98876953125</v>
      </c>
      <c r="N326" s="74">
        <v>6418.4560546875</v>
      </c>
      <c r="O326" s="75"/>
      <c r="P326" s="76"/>
      <c r="Q326" s="76"/>
      <c r="R326" s="88"/>
      <c r="S326" s="48">
        <v>1</v>
      </c>
      <c r="T326" s="48">
        <v>1</v>
      </c>
      <c r="U326" s="49">
        <v>0</v>
      </c>
      <c r="V326" s="49">
        <v>0</v>
      </c>
      <c r="W326" s="49">
        <v>0</v>
      </c>
      <c r="X326" s="49">
        <v>0.999998</v>
      </c>
      <c r="Y326" s="49">
        <v>0</v>
      </c>
      <c r="Z326" s="49" t="s">
        <v>5600</v>
      </c>
      <c r="AA326" s="71">
        <v>326</v>
      </c>
      <c r="AB326" s="71"/>
      <c r="AC326" s="72"/>
      <c r="AD326" s="78" t="s">
        <v>3471</v>
      </c>
      <c r="AE326" s="78">
        <v>208</v>
      </c>
      <c r="AF326" s="78">
        <v>947</v>
      </c>
      <c r="AG326" s="78">
        <v>26721</v>
      </c>
      <c r="AH326" s="78">
        <v>2935</v>
      </c>
      <c r="AI326" s="78"/>
      <c r="AJ326" s="78" t="s">
        <v>3791</v>
      </c>
      <c r="AK326" s="78" t="s">
        <v>4012</v>
      </c>
      <c r="AL326" s="78"/>
      <c r="AM326" s="78"/>
      <c r="AN326" s="80">
        <v>41402.80842592593</v>
      </c>
      <c r="AO326" s="83" t="s">
        <v>4442</v>
      </c>
      <c r="AP326" s="78" t="b">
        <v>0</v>
      </c>
      <c r="AQ326" s="78" t="b">
        <v>0</v>
      </c>
      <c r="AR326" s="78" t="b">
        <v>1</v>
      </c>
      <c r="AS326" s="78"/>
      <c r="AT326" s="78">
        <v>16</v>
      </c>
      <c r="AU326" s="83" t="s">
        <v>4485</v>
      </c>
      <c r="AV326" s="78" t="b">
        <v>0</v>
      </c>
      <c r="AW326" s="78" t="s">
        <v>4591</v>
      </c>
      <c r="AX326" s="83" t="s">
        <v>4888</v>
      </c>
      <c r="AY326" s="78" t="s">
        <v>66</v>
      </c>
      <c r="AZ326" s="48"/>
      <c r="BA326" s="48"/>
      <c r="BB326" s="48"/>
      <c r="BC326" s="48"/>
      <c r="BD326" s="48" t="s">
        <v>1048</v>
      </c>
      <c r="BE326" s="48" t="s">
        <v>1048</v>
      </c>
      <c r="BF326" s="106" t="s">
        <v>5228</v>
      </c>
      <c r="BG326" s="106" t="s">
        <v>5315</v>
      </c>
      <c r="BH326" s="106" t="s">
        <v>5545</v>
      </c>
      <c r="BI326" s="106" t="s">
        <v>5545</v>
      </c>
      <c r="BJ326" s="86" t="str">
        <f>REPLACE(INDEX(GroupVertices[Group],MATCH(Vertices[[#This Row],[Vertex]],GroupVertices[Vertex],0)),1,1,"")</f>
        <v>166</v>
      </c>
      <c r="BK326" s="2"/>
      <c r="BL326" s="3"/>
      <c r="BM326" s="3"/>
      <c r="BN326" s="3"/>
      <c r="BO326" s="3"/>
    </row>
    <row r="327" spans="1:67" ht="15">
      <c r="A327" s="64" t="s">
        <v>475</v>
      </c>
      <c r="B327" s="65"/>
      <c r="C327" s="65"/>
      <c r="D327" s="66">
        <v>1.5</v>
      </c>
      <c r="E327" s="68">
        <v>10</v>
      </c>
      <c r="F327" s="102" t="s">
        <v>1389</v>
      </c>
      <c r="G327" s="65"/>
      <c r="H327" s="69"/>
      <c r="I327" s="70"/>
      <c r="J327" s="70"/>
      <c r="K327" s="69" t="s">
        <v>3473</v>
      </c>
      <c r="L327" s="73"/>
      <c r="M327" s="74">
        <v>6686.98876953125</v>
      </c>
      <c r="N327" s="74">
        <v>4217.0849609375</v>
      </c>
      <c r="O327" s="75"/>
      <c r="P327" s="76"/>
      <c r="Q327" s="76"/>
      <c r="R327" s="88"/>
      <c r="S327" s="48">
        <v>1</v>
      </c>
      <c r="T327" s="48">
        <v>1</v>
      </c>
      <c r="U327" s="49">
        <v>0</v>
      </c>
      <c r="V327" s="49">
        <v>0</v>
      </c>
      <c r="W327" s="49">
        <v>0</v>
      </c>
      <c r="X327" s="49">
        <v>0.999998</v>
      </c>
      <c r="Y327" s="49">
        <v>0</v>
      </c>
      <c r="Z327" s="49" t="s">
        <v>5600</v>
      </c>
      <c r="AA327" s="71">
        <v>327</v>
      </c>
      <c r="AB327" s="71"/>
      <c r="AC327" s="72"/>
      <c r="AD327" s="78" t="s">
        <v>3473</v>
      </c>
      <c r="AE327" s="78">
        <v>464</v>
      </c>
      <c r="AF327" s="78">
        <v>458</v>
      </c>
      <c r="AG327" s="78">
        <v>23469</v>
      </c>
      <c r="AH327" s="78">
        <v>28306</v>
      </c>
      <c r="AI327" s="78"/>
      <c r="AJ327" s="78" t="s">
        <v>3793</v>
      </c>
      <c r="AK327" s="78" t="s">
        <v>4014</v>
      </c>
      <c r="AL327" s="78"/>
      <c r="AM327" s="78"/>
      <c r="AN327" s="80">
        <v>42930.65045138889</v>
      </c>
      <c r="AO327" s="83" t="s">
        <v>4444</v>
      </c>
      <c r="AP327" s="78" t="b">
        <v>1</v>
      </c>
      <c r="AQ327" s="78" t="b">
        <v>0</v>
      </c>
      <c r="AR327" s="78" t="b">
        <v>1</v>
      </c>
      <c r="AS327" s="78"/>
      <c r="AT327" s="78">
        <v>1</v>
      </c>
      <c r="AU327" s="78"/>
      <c r="AV327" s="78" t="b">
        <v>0</v>
      </c>
      <c r="AW327" s="78" t="s">
        <v>4591</v>
      </c>
      <c r="AX327" s="83" t="s">
        <v>4890</v>
      </c>
      <c r="AY327" s="78" t="s">
        <v>66</v>
      </c>
      <c r="AZ327" s="48"/>
      <c r="BA327" s="48"/>
      <c r="BB327" s="48"/>
      <c r="BC327" s="48"/>
      <c r="BD327" s="48" t="s">
        <v>1048</v>
      </c>
      <c r="BE327" s="48" t="s">
        <v>1048</v>
      </c>
      <c r="BF327" s="106" t="s">
        <v>5229</v>
      </c>
      <c r="BG327" s="106" t="s">
        <v>5316</v>
      </c>
      <c r="BH327" s="106" t="s">
        <v>5546</v>
      </c>
      <c r="BI327" s="106" t="s">
        <v>5546</v>
      </c>
      <c r="BJ327" s="86" t="str">
        <f>REPLACE(INDEX(GroupVertices[Group],MATCH(Vertices[[#This Row],[Vertex]],GroupVertices[Vertex],0)),1,1,"")</f>
        <v>167</v>
      </c>
      <c r="BK327" s="2"/>
      <c r="BL327" s="3"/>
      <c r="BM327" s="3"/>
      <c r="BN327" s="3"/>
      <c r="BO327" s="3"/>
    </row>
    <row r="328" spans="1:67" ht="15">
      <c r="A328" s="64" t="s">
        <v>476</v>
      </c>
      <c r="B328" s="65"/>
      <c r="C328" s="65"/>
      <c r="D328" s="66">
        <v>1.5</v>
      </c>
      <c r="E328" s="68">
        <v>10</v>
      </c>
      <c r="F328" s="102" t="s">
        <v>1390</v>
      </c>
      <c r="G328" s="65"/>
      <c r="H328" s="69"/>
      <c r="I328" s="70"/>
      <c r="J328" s="70"/>
      <c r="K328" s="69" t="s">
        <v>3474</v>
      </c>
      <c r="L328" s="73"/>
      <c r="M328" s="74">
        <v>6686.98876953125</v>
      </c>
      <c r="N328" s="74">
        <v>4959.71630859375</v>
      </c>
      <c r="O328" s="75"/>
      <c r="P328" s="76"/>
      <c r="Q328" s="76"/>
      <c r="R328" s="88"/>
      <c r="S328" s="48">
        <v>1</v>
      </c>
      <c r="T328" s="48">
        <v>1</v>
      </c>
      <c r="U328" s="49">
        <v>0</v>
      </c>
      <c r="V328" s="49">
        <v>0</v>
      </c>
      <c r="W328" s="49">
        <v>0</v>
      </c>
      <c r="X328" s="49">
        <v>0.999998</v>
      </c>
      <c r="Y328" s="49">
        <v>0</v>
      </c>
      <c r="Z328" s="49" t="s">
        <v>5600</v>
      </c>
      <c r="AA328" s="71">
        <v>328</v>
      </c>
      <c r="AB328" s="71"/>
      <c r="AC328" s="72"/>
      <c r="AD328" s="78" t="s">
        <v>3474</v>
      </c>
      <c r="AE328" s="78">
        <v>286</v>
      </c>
      <c r="AF328" s="78">
        <v>343</v>
      </c>
      <c r="AG328" s="78">
        <v>2207</v>
      </c>
      <c r="AH328" s="78">
        <v>4115</v>
      </c>
      <c r="AI328" s="78"/>
      <c r="AJ328" s="78" t="s">
        <v>3794</v>
      </c>
      <c r="AK328" s="78" t="s">
        <v>3901</v>
      </c>
      <c r="AL328" s="78"/>
      <c r="AM328" s="78"/>
      <c r="AN328" s="80">
        <v>43312.6556712963</v>
      </c>
      <c r="AO328" s="83" t="s">
        <v>4445</v>
      </c>
      <c r="AP328" s="78" t="b">
        <v>0</v>
      </c>
      <c r="AQ328" s="78" t="b">
        <v>0</v>
      </c>
      <c r="AR328" s="78" t="b">
        <v>1</v>
      </c>
      <c r="AS328" s="78"/>
      <c r="AT328" s="78">
        <v>0</v>
      </c>
      <c r="AU328" s="83" t="s">
        <v>4485</v>
      </c>
      <c r="AV328" s="78" t="b">
        <v>0</v>
      </c>
      <c r="AW328" s="78" t="s">
        <v>4591</v>
      </c>
      <c r="AX328" s="83" t="s">
        <v>4891</v>
      </c>
      <c r="AY328" s="78" t="s">
        <v>66</v>
      </c>
      <c r="AZ328" s="48"/>
      <c r="BA328" s="48"/>
      <c r="BB328" s="48"/>
      <c r="BC328" s="48"/>
      <c r="BD328" s="48" t="s">
        <v>1048</v>
      </c>
      <c r="BE328" s="48" t="s">
        <v>1048</v>
      </c>
      <c r="BF328" s="106" t="s">
        <v>5230</v>
      </c>
      <c r="BG328" s="106" t="s">
        <v>5230</v>
      </c>
      <c r="BH328" s="106" t="s">
        <v>5547</v>
      </c>
      <c r="BI328" s="106" t="s">
        <v>5547</v>
      </c>
      <c r="BJ328" s="86" t="str">
        <f>REPLACE(INDEX(GroupVertices[Group],MATCH(Vertices[[#This Row],[Vertex]],GroupVertices[Vertex],0)),1,1,"")</f>
        <v>168</v>
      </c>
      <c r="BK328" s="2"/>
      <c r="BL328" s="3"/>
      <c r="BM328" s="3"/>
      <c r="BN328" s="3"/>
      <c r="BO328" s="3"/>
    </row>
    <row r="329" spans="1:67" ht="15">
      <c r="A329" s="64" t="s">
        <v>477</v>
      </c>
      <c r="B329" s="65"/>
      <c r="C329" s="65"/>
      <c r="D329" s="66">
        <v>1.5</v>
      </c>
      <c r="E329" s="68">
        <v>10</v>
      </c>
      <c r="F329" s="102" t="s">
        <v>1391</v>
      </c>
      <c r="G329" s="65"/>
      <c r="H329" s="69"/>
      <c r="I329" s="70"/>
      <c r="J329" s="70"/>
      <c r="K329" s="69" t="s">
        <v>3475</v>
      </c>
      <c r="L329" s="73"/>
      <c r="M329" s="74">
        <v>9356.7470703125</v>
      </c>
      <c r="N329" s="74">
        <v>7890.45751953125</v>
      </c>
      <c r="O329" s="75"/>
      <c r="P329" s="76"/>
      <c r="Q329" s="76"/>
      <c r="R329" s="88"/>
      <c r="S329" s="48">
        <v>1</v>
      </c>
      <c r="T329" s="48">
        <v>1</v>
      </c>
      <c r="U329" s="49">
        <v>0</v>
      </c>
      <c r="V329" s="49">
        <v>0</v>
      </c>
      <c r="W329" s="49">
        <v>0</v>
      </c>
      <c r="X329" s="49">
        <v>0.999998</v>
      </c>
      <c r="Y329" s="49">
        <v>0</v>
      </c>
      <c r="Z329" s="49" t="s">
        <v>5600</v>
      </c>
      <c r="AA329" s="71">
        <v>329</v>
      </c>
      <c r="AB329" s="71"/>
      <c r="AC329" s="72"/>
      <c r="AD329" s="78" t="s">
        <v>3475</v>
      </c>
      <c r="AE329" s="78">
        <v>88</v>
      </c>
      <c r="AF329" s="78">
        <v>253</v>
      </c>
      <c r="AG329" s="78">
        <v>6400</v>
      </c>
      <c r="AH329" s="78">
        <v>5936</v>
      </c>
      <c r="AI329" s="78"/>
      <c r="AJ329" s="78" t="s">
        <v>3795</v>
      </c>
      <c r="AK329" s="78" t="s">
        <v>4015</v>
      </c>
      <c r="AL329" s="83" t="s">
        <v>4146</v>
      </c>
      <c r="AM329" s="78"/>
      <c r="AN329" s="80">
        <v>41464.84570601852</v>
      </c>
      <c r="AO329" s="83" t="s">
        <v>4446</v>
      </c>
      <c r="AP329" s="78" t="b">
        <v>0</v>
      </c>
      <c r="AQ329" s="78" t="b">
        <v>0</v>
      </c>
      <c r="AR329" s="78" t="b">
        <v>1</v>
      </c>
      <c r="AS329" s="78"/>
      <c r="AT329" s="78">
        <v>2</v>
      </c>
      <c r="AU329" s="83" t="s">
        <v>4495</v>
      </c>
      <c r="AV329" s="78" t="b">
        <v>0</v>
      </c>
      <c r="AW329" s="78" t="s">
        <v>4591</v>
      </c>
      <c r="AX329" s="83" t="s">
        <v>4892</v>
      </c>
      <c r="AY329" s="78" t="s">
        <v>66</v>
      </c>
      <c r="AZ329" s="48"/>
      <c r="BA329" s="48"/>
      <c r="BB329" s="48"/>
      <c r="BC329" s="48"/>
      <c r="BD329" s="48" t="s">
        <v>1048</v>
      </c>
      <c r="BE329" s="48" t="s">
        <v>1048</v>
      </c>
      <c r="BF329" s="106" t="s">
        <v>5231</v>
      </c>
      <c r="BG329" s="106" t="s">
        <v>5231</v>
      </c>
      <c r="BH329" s="106" t="s">
        <v>5548</v>
      </c>
      <c r="BI329" s="106" t="s">
        <v>5548</v>
      </c>
      <c r="BJ329" s="86" t="str">
        <f>REPLACE(INDEX(GroupVertices[Group],MATCH(Vertices[[#This Row],[Vertex]],GroupVertices[Vertex],0)),1,1,"")</f>
        <v>169</v>
      </c>
      <c r="BK329" s="2"/>
      <c r="BL329" s="3"/>
      <c r="BM329" s="3"/>
      <c r="BN329" s="3"/>
      <c r="BO329" s="3"/>
    </row>
    <row r="330" spans="1:67" ht="15">
      <c r="A330" s="64" t="s">
        <v>487</v>
      </c>
      <c r="B330" s="65"/>
      <c r="C330" s="65"/>
      <c r="D330" s="66">
        <v>1.5</v>
      </c>
      <c r="E330" s="68">
        <v>10</v>
      </c>
      <c r="F330" s="102" t="s">
        <v>1400</v>
      </c>
      <c r="G330" s="65"/>
      <c r="H330" s="69"/>
      <c r="I330" s="70"/>
      <c r="J330" s="70"/>
      <c r="K330" s="69" t="s">
        <v>3485</v>
      </c>
      <c r="L330" s="73"/>
      <c r="M330" s="74">
        <v>8972.654296875</v>
      </c>
      <c r="N330" s="74">
        <v>7890.45751953125</v>
      </c>
      <c r="O330" s="75"/>
      <c r="P330" s="76"/>
      <c r="Q330" s="76"/>
      <c r="R330" s="88"/>
      <c r="S330" s="48">
        <v>1</v>
      </c>
      <c r="T330" s="48">
        <v>1</v>
      </c>
      <c r="U330" s="49">
        <v>0</v>
      </c>
      <c r="V330" s="49">
        <v>0</v>
      </c>
      <c r="W330" s="49">
        <v>0</v>
      </c>
      <c r="X330" s="49">
        <v>0.999998</v>
      </c>
      <c r="Y330" s="49">
        <v>0</v>
      </c>
      <c r="Z330" s="49" t="s">
        <v>5600</v>
      </c>
      <c r="AA330" s="71">
        <v>330</v>
      </c>
      <c r="AB330" s="71"/>
      <c r="AC330" s="72"/>
      <c r="AD330" s="78" t="s">
        <v>3485</v>
      </c>
      <c r="AE330" s="78">
        <v>275</v>
      </c>
      <c r="AF330" s="78">
        <v>118</v>
      </c>
      <c r="AG330" s="78">
        <v>8162</v>
      </c>
      <c r="AH330" s="78">
        <v>2269</v>
      </c>
      <c r="AI330" s="78"/>
      <c r="AJ330" s="78" t="s">
        <v>3805</v>
      </c>
      <c r="AK330" s="78" t="s">
        <v>4022</v>
      </c>
      <c r="AL330" s="78"/>
      <c r="AM330" s="78"/>
      <c r="AN330" s="80">
        <v>40882.98826388889</v>
      </c>
      <c r="AO330" s="83" t="s">
        <v>4455</v>
      </c>
      <c r="AP330" s="78" t="b">
        <v>0</v>
      </c>
      <c r="AQ330" s="78" t="b">
        <v>0</v>
      </c>
      <c r="AR330" s="78" t="b">
        <v>0</v>
      </c>
      <c r="AS330" s="78"/>
      <c r="AT330" s="78">
        <v>0</v>
      </c>
      <c r="AU330" s="83" t="s">
        <v>4485</v>
      </c>
      <c r="AV330" s="78" t="b">
        <v>0</v>
      </c>
      <c r="AW330" s="78" t="s">
        <v>4591</v>
      </c>
      <c r="AX330" s="83" t="s">
        <v>4902</v>
      </c>
      <c r="AY330" s="78" t="s">
        <v>66</v>
      </c>
      <c r="AZ330" s="48"/>
      <c r="BA330" s="48"/>
      <c r="BB330" s="48"/>
      <c r="BC330" s="48"/>
      <c r="BD330" s="48" t="s">
        <v>1048</v>
      </c>
      <c r="BE330" s="48" t="s">
        <v>1048</v>
      </c>
      <c r="BF330" s="106" t="s">
        <v>5239</v>
      </c>
      <c r="BG330" s="106" t="s">
        <v>5239</v>
      </c>
      <c r="BH330" s="106" t="s">
        <v>5556</v>
      </c>
      <c r="BI330" s="106" t="s">
        <v>5556</v>
      </c>
      <c r="BJ330" s="86" t="str">
        <f>REPLACE(INDEX(GroupVertices[Group],MATCH(Vertices[[#This Row],[Vertex]],GroupVertices[Vertex],0)),1,1,"")</f>
        <v>170</v>
      </c>
      <c r="BK330" s="2"/>
      <c r="BL330" s="3"/>
      <c r="BM330" s="3"/>
      <c r="BN330" s="3"/>
      <c r="BO330" s="3"/>
    </row>
    <row r="331" spans="1:67" ht="15">
      <c r="A331" s="64" t="s">
        <v>488</v>
      </c>
      <c r="B331" s="65"/>
      <c r="C331" s="65"/>
      <c r="D331" s="66">
        <v>1.5</v>
      </c>
      <c r="E331" s="68">
        <v>10</v>
      </c>
      <c r="F331" s="102" t="s">
        <v>1401</v>
      </c>
      <c r="G331" s="65"/>
      <c r="H331" s="69"/>
      <c r="I331" s="70"/>
      <c r="J331" s="70"/>
      <c r="K331" s="69" t="s">
        <v>3486</v>
      </c>
      <c r="L331" s="73"/>
      <c r="M331" s="74">
        <v>6309.19287109375</v>
      </c>
      <c r="N331" s="74">
        <v>7161.08740234375</v>
      </c>
      <c r="O331" s="75"/>
      <c r="P331" s="76"/>
      <c r="Q331" s="76"/>
      <c r="R331" s="88"/>
      <c r="S331" s="48">
        <v>1</v>
      </c>
      <c r="T331" s="48">
        <v>1</v>
      </c>
      <c r="U331" s="49">
        <v>0</v>
      </c>
      <c r="V331" s="49">
        <v>0</v>
      </c>
      <c r="W331" s="49">
        <v>0</v>
      </c>
      <c r="X331" s="49">
        <v>0.999998</v>
      </c>
      <c r="Y331" s="49">
        <v>0</v>
      </c>
      <c r="Z331" s="49" t="s">
        <v>5600</v>
      </c>
      <c r="AA331" s="71">
        <v>331</v>
      </c>
      <c r="AB331" s="71"/>
      <c r="AC331" s="72"/>
      <c r="AD331" s="78" t="s">
        <v>3486</v>
      </c>
      <c r="AE331" s="78">
        <v>243</v>
      </c>
      <c r="AF331" s="78">
        <v>4372</v>
      </c>
      <c r="AG331" s="78">
        <v>68670</v>
      </c>
      <c r="AH331" s="78">
        <v>8150</v>
      </c>
      <c r="AI331" s="78"/>
      <c r="AJ331" s="78" t="s">
        <v>3806</v>
      </c>
      <c r="AK331" s="78" t="s">
        <v>4023</v>
      </c>
      <c r="AL331" s="78"/>
      <c r="AM331" s="78"/>
      <c r="AN331" s="80">
        <v>41385.25603009259</v>
      </c>
      <c r="AO331" s="83" t="s">
        <v>4456</v>
      </c>
      <c r="AP331" s="78" t="b">
        <v>0</v>
      </c>
      <c r="AQ331" s="78" t="b">
        <v>0</v>
      </c>
      <c r="AR331" s="78" t="b">
        <v>0</v>
      </c>
      <c r="AS331" s="78"/>
      <c r="AT331" s="78">
        <v>205</v>
      </c>
      <c r="AU331" s="83" t="s">
        <v>4491</v>
      </c>
      <c r="AV331" s="78" t="b">
        <v>0</v>
      </c>
      <c r="AW331" s="78" t="s">
        <v>4591</v>
      </c>
      <c r="AX331" s="83" t="s">
        <v>4903</v>
      </c>
      <c r="AY331" s="78" t="s">
        <v>66</v>
      </c>
      <c r="AZ331" s="48" t="s">
        <v>1028</v>
      </c>
      <c r="BA331" s="48" t="s">
        <v>1028</v>
      </c>
      <c r="BB331" s="48" t="s">
        <v>1046</v>
      </c>
      <c r="BC331" s="48" t="s">
        <v>1046</v>
      </c>
      <c r="BD331" s="48" t="s">
        <v>4993</v>
      </c>
      <c r="BE331" s="48" t="s">
        <v>4993</v>
      </c>
      <c r="BF331" s="106" t="s">
        <v>5240</v>
      </c>
      <c r="BG331" s="106" t="s">
        <v>5240</v>
      </c>
      <c r="BH331" s="106" t="s">
        <v>5557</v>
      </c>
      <c r="BI331" s="106" t="s">
        <v>5557</v>
      </c>
      <c r="BJ331" s="86" t="str">
        <f>REPLACE(INDEX(GroupVertices[Group],MATCH(Vertices[[#This Row],[Vertex]],GroupVertices[Vertex],0)),1,1,"")</f>
        <v>171</v>
      </c>
      <c r="BK331" s="2"/>
      <c r="BL331" s="3"/>
      <c r="BM331" s="3"/>
      <c r="BN331" s="3"/>
      <c r="BO331" s="3"/>
    </row>
    <row r="332" spans="1:67" ht="15">
      <c r="A332" s="64" t="s">
        <v>491</v>
      </c>
      <c r="B332" s="65"/>
      <c r="C332" s="65"/>
      <c r="D332" s="66">
        <v>1.5</v>
      </c>
      <c r="E332" s="68">
        <v>10</v>
      </c>
      <c r="F332" s="102" t="s">
        <v>4579</v>
      </c>
      <c r="G332" s="65"/>
      <c r="H332" s="69"/>
      <c r="I332" s="70"/>
      <c r="J332" s="70"/>
      <c r="K332" s="69" t="s">
        <v>3488</v>
      </c>
      <c r="L332" s="73"/>
      <c r="M332" s="74">
        <v>9734.54296875</v>
      </c>
      <c r="N332" s="74">
        <v>7890.45751953125</v>
      </c>
      <c r="O332" s="75"/>
      <c r="P332" s="76"/>
      <c r="Q332" s="76"/>
      <c r="R332" s="88"/>
      <c r="S332" s="48">
        <v>1</v>
      </c>
      <c r="T332" s="48">
        <v>1</v>
      </c>
      <c r="U332" s="49">
        <v>0</v>
      </c>
      <c r="V332" s="49">
        <v>0</v>
      </c>
      <c r="W332" s="49">
        <v>0</v>
      </c>
      <c r="X332" s="49">
        <v>0.999998</v>
      </c>
      <c r="Y332" s="49">
        <v>0</v>
      </c>
      <c r="Z332" s="49" t="s">
        <v>5600</v>
      </c>
      <c r="AA332" s="71">
        <v>332</v>
      </c>
      <c r="AB332" s="71"/>
      <c r="AC332" s="72"/>
      <c r="AD332" s="78" t="s">
        <v>3488</v>
      </c>
      <c r="AE332" s="78">
        <v>327</v>
      </c>
      <c r="AF332" s="78">
        <v>1050</v>
      </c>
      <c r="AG332" s="78">
        <v>75442</v>
      </c>
      <c r="AH332" s="78">
        <v>99078</v>
      </c>
      <c r="AI332" s="78"/>
      <c r="AJ332" s="78" t="s">
        <v>3808</v>
      </c>
      <c r="AK332" s="78" t="s">
        <v>4025</v>
      </c>
      <c r="AL332" s="83" t="s">
        <v>4152</v>
      </c>
      <c r="AM332" s="78"/>
      <c r="AN332" s="80">
        <v>39947.53123842592</v>
      </c>
      <c r="AO332" s="83" t="s">
        <v>4458</v>
      </c>
      <c r="AP332" s="78" t="b">
        <v>0</v>
      </c>
      <c r="AQ332" s="78" t="b">
        <v>0</v>
      </c>
      <c r="AR332" s="78" t="b">
        <v>1</v>
      </c>
      <c r="AS332" s="78"/>
      <c r="AT332" s="78">
        <v>14</v>
      </c>
      <c r="AU332" s="83" t="s">
        <v>4489</v>
      </c>
      <c r="AV332" s="78" t="b">
        <v>0</v>
      </c>
      <c r="AW332" s="78" t="s">
        <v>4591</v>
      </c>
      <c r="AX332" s="83" t="s">
        <v>4905</v>
      </c>
      <c r="AY332" s="78" t="s">
        <v>66</v>
      </c>
      <c r="AZ332" s="48"/>
      <c r="BA332" s="48"/>
      <c r="BB332" s="48"/>
      <c r="BC332" s="48"/>
      <c r="BD332" s="48" t="s">
        <v>1048</v>
      </c>
      <c r="BE332" s="48" t="s">
        <v>1048</v>
      </c>
      <c r="BF332" s="106" t="s">
        <v>5241</v>
      </c>
      <c r="BG332" s="106" t="s">
        <v>5241</v>
      </c>
      <c r="BH332" s="106" t="s">
        <v>5558</v>
      </c>
      <c r="BI332" s="106" t="s">
        <v>5558</v>
      </c>
      <c r="BJ332" s="86" t="str">
        <f>REPLACE(INDEX(GroupVertices[Group],MATCH(Vertices[[#This Row],[Vertex]],GroupVertices[Vertex],0)),1,1,"")</f>
        <v>172</v>
      </c>
      <c r="BK332" s="2"/>
      <c r="BL332" s="3"/>
      <c r="BM332" s="3"/>
      <c r="BN332" s="3"/>
      <c r="BO332" s="3"/>
    </row>
    <row r="333" spans="1:67" ht="15">
      <c r="A333" s="64" t="s">
        <v>492</v>
      </c>
      <c r="B333" s="65"/>
      <c r="C333" s="65"/>
      <c r="D333" s="66">
        <v>1.5</v>
      </c>
      <c r="E333" s="68">
        <v>10</v>
      </c>
      <c r="F333" s="102" t="s">
        <v>1403</v>
      </c>
      <c r="G333" s="65"/>
      <c r="H333" s="69"/>
      <c r="I333" s="70"/>
      <c r="J333" s="70"/>
      <c r="K333" s="69" t="s">
        <v>3489</v>
      </c>
      <c r="L333" s="73"/>
      <c r="M333" s="74">
        <v>8588.5615234375</v>
      </c>
      <c r="N333" s="74">
        <v>7890.45751953125</v>
      </c>
      <c r="O333" s="75"/>
      <c r="P333" s="76"/>
      <c r="Q333" s="76"/>
      <c r="R333" s="88"/>
      <c r="S333" s="48">
        <v>1</v>
      </c>
      <c r="T333" s="48">
        <v>1</v>
      </c>
      <c r="U333" s="49">
        <v>0</v>
      </c>
      <c r="V333" s="49">
        <v>0</v>
      </c>
      <c r="W333" s="49">
        <v>0</v>
      </c>
      <c r="X333" s="49">
        <v>0.999998</v>
      </c>
      <c r="Y333" s="49">
        <v>0</v>
      </c>
      <c r="Z333" s="49" t="s">
        <v>5600</v>
      </c>
      <c r="AA333" s="71">
        <v>333</v>
      </c>
      <c r="AB333" s="71"/>
      <c r="AC333" s="72"/>
      <c r="AD333" s="78" t="s">
        <v>3489</v>
      </c>
      <c r="AE333" s="78">
        <v>373</v>
      </c>
      <c r="AF333" s="78">
        <v>94</v>
      </c>
      <c r="AG333" s="78">
        <v>12359</v>
      </c>
      <c r="AH333" s="78">
        <v>1092</v>
      </c>
      <c r="AI333" s="78"/>
      <c r="AJ333" s="78"/>
      <c r="AK333" s="78"/>
      <c r="AL333" s="78"/>
      <c r="AM333" s="78"/>
      <c r="AN333" s="80">
        <v>39904.05975694444</v>
      </c>
      <c r="AO333" s="78"/>
      <c r="AP333" s="78" t="b">
        <v>1</v>
      </c>
      <c r="AQ333" s="78" t="b">
        <v>0</v>
      </c>
      <c r="AR333" s="78" t="b">
        <v>0</v>
      </c>
      <c r="AS333" s="78"/>
      <c r="AT333" s="78">
        <v>1</v>
      </c>
      <c r="AU333" s="83" t="s">
        <v>4485</v>
      </c>
      <c r="AV333" s="78" t="b">
        <v>0</v>
      </c>
      <c r="AW333" s="78" t="s">
        <v>4591</v>
      </c>
      <c r="AX333" s="83" t="s">
        <v>4906</v>
      </c>
      <c r="AY333" s="78" t="s">
        <v>66</v>
      </c>
      <c r="AZ333" s="48"/>
      <c r="BA333" s="48"/>
      <c r="BB333" s="48"/>
      <c r="BC333" s="48"/>
      <c r="BD333" s="48" t="s">
        <v>1048</v>
      </c>
      <c r="BE333" s="48" t="s">
        <v>1048</v>
      </c>
      <c r="BF333" s="106" t="s">
        <v>5242</v>
      </c>
      <c r="BG333" s="106" t="s">
        <v>5319</v>
      </c>
      <c r="BH333" s="106" t="s">
        <v>5559</v>
      </c>
      <c r="BI333" s="106" t="s">
        <v>5559</v>
      </c>
      <c r="BJ333" s="86" t="str">
        <f>REPLACE(INDEX(GroupVertices[Group],MATCH(Vertices[[#This Row],[Vertex]],GroupVertices[Vertex],0)),1,1,"")</f>
        <v>173</v>
      </c>
      <c r="BK333" s="2"/>
      <c r="BL333" s="3"/>
      <c r="BM333" s="3"/>
      <c r="BN333" s="3"/>
      <c r="BO333" s="3"/>
    </row>
    <row r="334" spans="1:67" ht="15">
      <c r="A334" s="64" t="s">
        <v>493</v>
      </c>
      <c r="B334" s="65"/>
      <c r="C334" s="65"/>
      <c r="D334" s="66">
        <v>1.5</v>
      </c>
      <c r="E334" s="68">
        <v>10</v>
      </c>
      <c r="F334" s="102" t="s">
        <v>1404</v>
      </c>
      <c r="G334" s="65"/>
      <c r="H334" s="69"/>
      <c r="I334" s="70"/>
      <c r="J334" s="70"/>
      <c r="K334" s="69" t="s">
        <v>3490</v>
      </c>
      <c r="L334" s="73"/>
      <c r="M334" s="74">
        <v>7455.173828125</v>
      </c>
      <c r="N334" s="74">
        <v>7890.45751953125</v>
      </c>
      <c r="O334" s="75"/>
      <c r="P334" s="76"/>
      <c r="Q334" s="76"/>
      <c r="R334" s="88"/>
      <c r="S334" s="48">
        <v>1</v>
      </c>
      <c r="T334" s="48">
        <v>1</v>
      </c>
      <c r="U334" s="49">
        <v>0</v>
      </c>
      <c r="V334" s="49">
        <v>0</v>
      </c>
      <c r="W334" s="49">
        <v>0</v>
      </c>
      <c r="X334" s="49">
        <v>0.999998</v>
      </c>
      <c r="Y334" s="49">
        <v>0</v>
      </c>
      <c r="Z334" s="49" t="s">
        <v>5600</v>
      </c>
      <c r="AA334" s="71">
        <v>334</v>
      </c>
      <c r="AB334" s="71"/>
      <c r="AC334" s="72"/>
      <c r="AD334" s="78" t="s">
        <v>3490</v>
      </c>
      <c r="AE334" s="78">
        <v>362</v>
      </c>
      <c r="AF334" s="78">
        <v>60</v>
      </c>
      <c r="AG334" s="78">
        <v>1109</v>
      </c>
      <c r="AH334" s="78">
        <v>603</v>
      </c>
      <c r="AI334" s="78"/>
      <c r="AJ334" s="78" t="s">
        <v>3809</v>
      </c>
      <c r="AK334" s="78" t="s">
        <v>3091</v>
      </c>
      <c r="AL334" s="78"/>
      <c r="AM334" s="78"/>
      <c r="AN334" s="80">
        <v>43176.81230324074</v>
      </c>
      <c r="AO334" s="83" t="s">
        <v>4459</v>
      </c>
      <c r="AP334" s="78" t="b">
        <v>1</v>
      </c>
      <c r="AQ334" s="78" t="b">
        <v>0</v>
      </c>
      <c r="AR334" s="78" t="b">
        <v>0</v>
      </c>
      <c r="AS334" s="78"/>
      <c r="AT334" s="78">
        <v>0</v>
      </c>
      <c r="AU334" s="78"/>
      <c r="AV334" s="78" t="b">
        <v>0</v>
      </c>
      <c r="AW334" s="78" t="s">
        <v>4591</v>
      </c>
      <c r="AX334" s="83" t="s">
        <v>4907</v>
      </c>
      <c r="AY334" s="78" t="s">
        <v>66</v>
      </c>
      <c r="AZ334" s="48"/>
      <c r="BA334" s="48"/>
      <c r="BB334" s="48"/>
      <c r="BC334" s="48"/>
      <c r="BD334" s="48" t="s">
        <v>1048</v>
      </c>
      <c r="BE334" s="48" t="s">
        <v>1048</v>
      </c>
      <c r="BF334" s="106" t="s">
        <v>5243</v>
      </c>
      <c r="BG334" s="106" t="s">
        <v>5243</v>
      </c>
      <c r="BH334" s="106" t="s">
        <v>5560</v>
      </c>
      <c r="BI334" s="106" t="s">
        <v>5560</v>
      </c>
      <c r="BJ334" s="86" t="str">
        <f>REPLACE(INDEX(GroupVertices[Group],MATCH(Vertices[[#This Row],[Vertex]],GroupVertices[Vertex],0)),1,1,"")</f>
        <v>174</v>
      </c>
      <c r="BK334" s="2"/>
      <c r="BL334" s="3"/>
      <c r="BM334" s="3"/>
      <c r="BN334" s="3"/>
      <c r="BO334" s="3"/>
    </row>
    <row r="335" spans="1:67" ht="15">
      <c r="A335" s="64" t="s">
        <v>495</v>
      </c>
      <c r="B335" s="65"/>
      <c r="C335" s="65"/>
      <c r="D335" s="66">
        <v>1.5</v>
      </c>
      <c r="E335" s="68">
        <v>10</v>
      </c>
      <c r="F335" s="102" t="s">
        <v>4583</v>
      </c>
      <c r="G335" s="65"/>
      <c r="H335" s="69"/>
      <c r="I335" s="70"/>
      <c r="J335" s="70"/>
      <c r="K335" s="69" t="s">
        <v>3495</v>
      </c>
      <c r="L335" s="73"/>
      <c r="M335" s="74">
        <v>7071.0810546875</v>
      </c>
      <c r="N335" s="74">
        <v>7890.45751953125</v>
      </c>
      <c r="O335" s="75"/>
      <c r="P335" s="76"/>
      <c r="Q335" s="76"/>
      <c r="R335" s="88"/>
      <c r="S335" s="48">
        <v>1</v>
      </c>
      <c r="T335" s="48">
        <v>1</v>
      </c>
      <c r="U335" s="49">
        <v>0</v>
      </c>
      <c r="V335" s="49">
        <v>0</v>
      </c>
      <c r="W335" s="49">
        <v>0</v>
      </c>
      <c r="X335" s="49">
        <v>0.999998</v>
      </c>
      <c r="Y335" s="49">
        <v>0</v>
      </c>
      <c r="Z335" s="49" t="s">
        <v>5600</v>
      </c>
      <c r="AA335" s="71">
        <v>335</v>
      </c>
      <c r="AB335" s="71"/>
      <c r="AC335" s="72"/>
      <c r="AD335" s="78" t="s">
        <v>3495</v>
      </c>
      <c r="AE335" s="78">
        <v>417</v>
      </c>
      <c r="AF335" s="78">
        <v>12547</v>
      </c>
      <c r="AG335" s="78">
        <v>30415</v>
      </c>
      <c r="AH335" s="78">
        <v>370</v>
      </c>
      <c r="AI335" s="78"/>
      <c r="AJ335" s="78" t="s">
        <v>3814</v>
      </c>
      <c r="AK335" s="78"/>
      <c r="AL335" s="83" t="s">
        <v>4156</v>
      </c>
      <c r="AM335" s="78"/>
      <c r="AN335" s="80">
        <v>41554.656481481485</v>
      </c>
      <c r="AO335" s="83" t="s">
        <v>4464</v>
      </c>
      <c r="AP335" s="78" t="b">
        <v>1</v>
      </c>
      <c r="AQ335" s="78" t="b">
        <v>0</v>
      </c>
      <c r="AR335" s="78" t="b">
        <v>0</v>
      </c>
      <c r="AS335" s="78"/>
      <c r="AT335" s="78">
        <v>32</v>
      </c>
      <c r="AU335" s="83" t="s">
        <v>4485</v>
      </c>
      <c r="AV335" s="78" t="b">
        <v>0</v>
      </c>
      <c r="AW335" s="78" t="s">
        <v>4591</v>
      </c>
      <c r="AX335" s="83" t="s">
        <v>4912</v>
      </c>
      <c r="AY335" s="78" t="s">
        <v>66</v>
      </c>
      <c r="AZ335" s="48" t="s">
        <v>1029</v>
      </c>
      <c r="BA335" s="48" t="s">
        <v>1029</v>
      </c>
      <c r="BB335" s="48" t="s">
        <v>1040</v>
      </c>
      <c r="BC335" s="48" t="s">
        <v>1040</v>
      </c>
      <c r="BD335" s="48" t="s">
        <v>1075</v>
      </c>
      <c r="BE335" s="48" t="s">
        <v>1075</v>
      </c>
      <c r="BF335" s="106" t="s">
        <v>5245</v>
      </c>
      <c r="BG335" s="106" t="s">
        <v>5245</v>
      </c>
      <c r="BH335" s="106" t="s">
        <v>5562</v>
      </c>
      <c r="BI335" s="106" t="s">
        <v>5562</v>
      </c>
      <c r="BJ335" s="86" t="str">
        <f>REPLACE(INDEX(GroupVertices[Group],MATCH(Vertices[[#This Row],[Vertex]],GroupVertices[Vertex],0)),1,1,"")</f>
        <v>175</v>
      </c>
      <c r="BK335" s="2"/>
      <c r="BL335" s="3"/>
      <c r="BM335" s="3"/>
      <c r="BN335" s="3"/>
      <c r="BO335" s="3"/>
    </row>
    <row r="336" spans="1:67" ht="15">
      <c r="A336" s="64" t="s">
        <v>496</v>
      </c>
      <c r="B336" s="65"/>
      <c r="C336" s="65"/>
      <c r="D336" s="66">
        <v>1.5</v>
      </c>
      <c r="E336" s="68">
        <v>10</v>
      </c>
      <c r="F336" s="102" t="s">
        <v>1406</v>
      </c>
      <c r="G336" s="65"/>
      <c r="H336" s="69"/>
      <c r="I336" s="70"/>
      <c r="J336" s="70"/>
      <c r="K336" s="69" t="s">
        <v>3496</v>
      </c>
      <c r="L336" s="73"/>
      <c r="M336" s="74">
        <v>8210.765625</v>
      </c>
      <c r="N336" s="74">
        <v>7890.45751953125</v>
      </c>
      <c r="O336" s="75"/>
      <c r="P336" s="76"/>
      <c r="Q336" s="76"/>
      <c r="R336" s="88"/>
      <c r="S336" s="48">
        <v>1</v>
      </c>
      <c r="T336" s="48">
        <v>1</v>
      </c>
      <c r="U336" s="49">
        <v>0</v>
      </c>
      <c r="V336" s="49">
        <v>0</v>
      </c>
      <c r="W336" s="49">
        <v>0</v>
      </c>
      <c r="X336" s="49">
        <v>0.999998</v>
      </c>
      <c r="Y336" s="49">
        <v>0</v>
      </c>
      <c r="Z336" s="49" t="s">
        <v>5600</v>
      </c>
      <c r="AA336" s="71">
        <v>336</v>
      </c>
      <c r="AB336" s="71"/>
      <c r="AC336" s="72"/>
      <c r="AD336" s="78" t="s">
        <v>3496</v>
      </c>
      <c r="AE336" s="78">
        <v>270</v>
      </c>
      <c r="AF336" s="78">
        <v>7426</v>
      </c>
      <c r="AG336" s="78">
        <v>189733</v>
      </c>
      <c r="AH336" s="78">
        <v>6548</v>
      </c>
      <c r="AI336" s="78"/>
      <c r="AJ336" s="78" t="s">
        <v>3815</v>
      </c>
      <c r="AK336" s="78" t="s">
        <v>4028</v>
      </c>
      <c r="AL336" s="83" t="s">
        <v>4157</v>
      </c>
      <c r="AM336" s="78"/>
      <c r="AN336" s="80">
        <v>40067.02888888889</v>
      </c>
      <c r="AO336" s="83" t="s">
        <v>4465</v>
      </c>
      <c r="AP336" s="78" t="b">
        <v>0</v>
      </c>
      <c r="AQ336" s="78" t="b">
        <v>0</v>
      </c>
      <c r="AR336" s="78" t="b">
        <v>1</v>
      </c>
      <c r="AS336" s="78"/>
      <c r="AT336" s="78">
        <v>155</v>
      </c>
      <c r="AU336" s="83" t="s">
        <v>4485</v>
      </c>
      <c r="AV336" s="78" t="b">
        <v>0</v>
      </c>
      <c r="AW336" s="78" t="s">
        <v>4591</v>
      </c>
      <c r="AX336" s="83" t="s">
        <v>4913</v>
      </c>
      <c r="AY336" s="78" t="s">
        <v>66</v>
      </c>
      <c r="AZ336" s="48"/>
      <c r="BA336" s="48"/>
      <c r="BB336" s="48"/>
      <c r="BC336" s="48"/>
      <c r="BD336" s="48" t="s">
        <v>1048</v>
      </c>
      <c r="BE336" s="48" t="s">
        <v>1048</v>
      </c>
      <c r="BF336" s="106" t="s">
        <v>5246</v>
      </c>
      <c r="BG336" s="106" t="s">
        <v>5246</v>
      </c>
      <c r="BH336" s="106" t="s">
        <v>5563</v>
      </c>
      <c r="BI336" s="106" t="s">
        <v>5563</v>
      </c>
      <c r="BJ336" s="86" t="str">
        <f>REPLACE(INDEX(GroupVertices[Group],MATCH(Vertices[[#This Row],[Vertex]],GroupVertices[Vertex],0)),1,1,"")</f>
        <v>176</v>
      </c>
      <c r="BK336" s="2"/>
      <c r="BL336" s="3"/>
      <c r="BM336" s="3"/>
      <c r="BN336" s="3"/>
      <c r="BO336" s="3"/>
    </row>
    <row r="337" spans="1:67" ht="15">
      <c r="A337" s="64" t="s">
        <v>497</v>
      </c>
      <c r="B337" s="65"/>
      <c r="C337" s="65"/>
      <c r="D337" s="66">
        <v>1.5</v>
      </c>
      <c r="E337" s="68">
        <v>10</v>
      </c>
      <c r="F337" s="102" t="s">
        <v>1407</v>
      </c>
      <c r="G337" s="65"/>
      <c r="H337" s="69"/>
      <c r="I337" s="70"/>
      <c r="J337" s="70"/>
      <c r="K337" s="69" t="s">
        <v>3497</v>
      </c>
      <c r="L337" s="73"/>
      <c r="M337" s="74">
        <v>7832.9697265625</v>
      </c>
      <c r="N337" s="74">
        <v>7890.45751953125</v>
      </c>
      <c r="O337" s="75"/>
      <c r="P337" s="76"/>
      <c r="Q337" s="76"/>
      <c r="R337" s="88"/>
      <c r="S337" s="48">
        <v>1</v>
      </c>
      <c r="T337" s="48">
        <v>1</v>
      </c>
      <c r="U337" s="49">
        <v>0</v>
      </c>
      <c r="V337" s="49">
        <v>0</v>
      </c>
      <c r="W337" s="49">
        <v>0</v>
      </c>
      <c r="X337" s="49">
        <v>0.999998</v>
      </c>
      <c r="Y337" s="49">
        <v>0</v>
      </c>
      <c r="Z337" s="49" t="s">
        <v>5600</v>
      </c>
      <c r="AA337" s="71">
        <v>337</v>
      </c>
      <c r="AB337" s="71"/>
      <c r="AC337" s="72"/>
      <c r="AD337" s="78" t="s">
        <v>3497</v>
      </c>
      <c r="AE337" s="78">
        <v>544</v>
      </c>
      <c r="AF337" s="78">
        <v>1778</v>
      </c>
      <c r="AG337" s="78">
        <v>39964</v>
      </c>
      <c r="AH337" s="78">
        <v>4556</v>
      </c>
      <c r="AI337" s="78"/>
      <c r="AJ337" s="78" t="s">
        <v>3816</v>
      </c>
      <c r="AK337" s="78"/>
      <c r="AL337" s="78"/>
      <c r="AM337" s="78"/>
      <c r="AN337" s="80">
        <v>39929.71853009259</v>
      </c>
      <c r="AO337" s="83" t="s">
        <v>4466</v>
      </c>
      <c r="AP337" s="78" t="b">
        <v>0</v>
      </c>
      <c r="AQ337" s="78" t="b">
        <v>0</v>
      </c>
      <c r="AR337" s="78" t="b">
        <v>1</v>
      </c>
      <c r="AS337" s="78"/>
      <c r="AT337" s="78">
        <v>5</v>
      </c>
      <c r="AU337" s="83" t="s">
        <v>4502</v>
      </c>
      <c r="AV337" s="78" t="b">
        <v>0</v>
      </c>
      <c r="AW337" s="78" t="s">
        <v>4591</v>
      </c>
      <c r="AX337" s="83" t="s">
        <v>4914</v>
      </c>
      <c r="AY337" s="78" t="s">
        <v>66</v>
      </c>
      <c r="AZ337" s="48"/>
      <c r="BA337" s="48"/>
      <c r="BB337" s="48"/>
      <c r="BC337" s="48"/>
      <c r="BD337" s="48" t="s">
        <v>1048</v>
      </c>
      <c r="BE337" s="48" t="s">
        <v>1048</v>
      </c>
      <c r="BF337" s="106" t="s">
        <v>5247</v>
      </c>
      <c r="BG337" s="106" t="s">
        <v>5247</v>
      </c>
      <c r="BH337" s="106" t="s">
        <v>5564</v>
      </c>
      <c r="BI337" s="106" t="s">
        <v>5564</v>
      </c>
      <c r="BJ337" s="86" t="str">
        <f>REPLACE(INDEX(GroupVertices[Group],MATCH(Vertices[[#This Row],[Vertex]],GroupVertices[Vertex],0)),1,1,"")</f>
        <v>177</v>
      </c>
      <c r="BK337" s="2"/>
      <c r="BL337" s="3"/>
      <c r="BM337" s="3"/>
      <c r="BN337" s="3"/>
      <c r="BO337" s="3"/>
    </row>
    <row r="338" spans="1:67" ht="15">
      <c r="A338" s="64" t="s">
        <v>498</v>
      </c>
      <c r="B338" s="65"/>
      <c r="C338" s="65"/>
      <c r="D338" s="66">
        <v>1.5</v>
      </c>
      <c r="E338" s="68">
        <v>10</v>
      </c>
      <c r="F338" s="102" t="s">
        <v>1408</v>
      </c>
      <c r="G338" s="65"/>
      <c r="H338" s="69"/>
      <c r="I338" s="70"/>
      <c r="J338" s="70"/>
      <c r="K338" s="69" t="s">
        <v>3498</v>
      </c>
      <c r="L338" s="73"/>
      <c r="M338" s="74">
        <v>6309.19287109375</v>
      </c>
      <c r="N338" s="74">
        <v>2002.4522705078125</v>
      </c>
      <c r="O338" s="75"/>
      <c r="P338" s="76"/>
      <c r="Q338" s="76"/>
      <c r="R338" s="88"/>
      <c r="S338" s="48">
        <v>1</v>
      </c>
      <c r="T338" s="48">
        <v>1</v>
      </c>
      <c r="U338" s="49">
        <v>0</v>
      </c>
      <c r="V338" s="49">
        <v>0</v>
      </c>
      <c r="W338" s="49">
        <v>0</v>
      </c>
      <c r="X338" s="49">
        <v>0.999998</v>
      </c>
      <c r="Y338" s="49">
        <v>0</v>
      </c>
      <c r="Z338" s="49" t="s">
        <v>5600</v>
      </c>
      <c r="AA338" s="71">
        <v>338</v>
      </c>
      <c r="AB338" s="71"/>
      <c r="AC338" s="72"/>
      <c r="AD338" s="78" t="s">
        <v>3498</v>
      </c>
      <c r="AE338" s="78">
        <v>984</v>
      </c>
      <c r="AF338" s="78">
        <v>1134</v>
      </c>
      <c r="AG338" s="78">
        <v>115</v>
      </c>
      <c r="AH338" s="78">
        <v>202</v>
      </c>
      <c r="AI338" s="78"/>
      <c r="AJ338" s="78" t="s">
        <v>3817</v>
      </c>
      <c r="AK338" s="78" t="s">
        <v>3930</v>
      </c>
      <c r="AL338" s="83" t="s">
        <v>4158</v>
      </c>
      <c r="AM338" s="78"/>
      <c r="AN338" s="80">
        <v>39706.68855324074</v>
      </c>
      <c r="AO338" s="83" t="s">
        <v>4467</v>
      </c>
      <c r="AP338" s="78" t="b">
        <v>0</v>
      </c>
      <c r="AQ338" s="78" t="b">
        <v>0</v>
      </c>
      <c r="AR338" s="78" t="b">
        <v>0</v>
      </c>
      <c r="AS338" s="78"/>
      <c r="AT338" s="78">
        <v>58</v>
      </c>
      <c r="AU338" s="83" t="s">
        <v>4498</v>
      </c>
      <c r="AV338" s="78" t="b">
        <v>0</v>
      </c>
      <c r="AW338" s="78" t="s">
        <v>4591</v>
      </c>
      <c r="AX338" s="83" t="s">
        <v>4915</v>
      </c>
      <c r="AY338" s="78" t="s">
        <v>66</v>
      </c>
      <c r="AZ338" s="48" t="s">
        <v>1030</v>
      </c>
      <c r="BA338" s="48" t="s">
        <v>1030</v>
      </c>
      <c r="BB338" s="48" t="s">
        <v>1047</v>
      </c>
      <c r="BC338" s="48" t="s">
        <v>1047</v>
      </c>
      <c r="BD338" s="48" t="s">
        <v>1048</v>
      </c>
      <c r="BE338" s="48" t="s">
        <v>1048</v>
      </c>
      <c r="BF338" s="106" t="s">
        <v>5248</v>
      </c>
      <c r="BG338" s="106" t="s">
        <v>5248</v>
      </c>
      <c r="BH338" s="106" t="s">
        <v>5565</v>
      </c>
      <c r="BI338" s="106" t="s">
        <v>5565</v>
      </c>
      <c r="BJ338" s="86" t="str">
        <f>REPLACE(INDEX(GroupVertices[Group],MATCH(Vertices[[#This Row],[Vertex]],GroupVertices[Vertex],0)),1,1,"")</f>
        <v>178</v>
      </c>
      <c r="BK338" s="2"/>
      <c r="BL338" s="3"/>
      <c r="BM338" s="3"/>
      <c r="BN338" s="3"/>
      <c r="BO338" s="3"/>
    </row>
    <row r="339" spans="1:67" ht="15">
      <c r="A339" s="64" t="s">
        <v>499</v>
      </c>
      <c r="B339" s="65"/>
      <c r="C339" s="65"/>
      <c r="D339" s="66">
        <v>1.5</v>
      </c>
      <c r="E339" s="68">
        <v>10</v>
      </c>
      <c r="F339" s="102" t="s">
        <v>1409</v>
      </c>
      <c r="G339" s="65"/>
      <c r="H339" s="69"/>
      <c r="I339" s="70"/>
      <c r="J339" s="70"/>
      <c r="K339" s="69" t="s">
        <v>3499</v>
      </c>
      <c r="L339" s="73"/>
      <c r="M339" s="74">
        <v>6309.19287109375</v>
      </c>
      <c r="N339" s="74">
        <v>2731.822265625</v>
      </c>
      <c r="O339" s="75"/>
      <c r="P339" s="76"/>
      <c r="Q339" s="76"/>
      <c r="R339" s="88"/>
      <c r="S339" s="48">
        <v>1</v>
      </c>
      <c r="T339" s="48">
        <v>1</v>
      </c>
      <c r="U339" s="49">
        <v>0</v>
      </c>
      <c r="V339" s="49">
        <v>0</v>
      </c>
      <c r="W339" s="49">
        <v>0</v>
      </c>
      <c r="X339" s="49">
        <v>0.999998</v>
      </c>
      <c r="Y339" s="49">
        <v>0</v>
      </c>
      <c r="Z339" s="49" t="s">
        <v>5600</v>
      </c>
      <c r="AA339" s="71">
        <v>339</v>
      </c>
      <c r="AB339" s="71"/>
      <c r="AC339" s="72"/>
      <c r="AD339" s="78" t="s">
        <v>3499</v>
      </c>
      <c r="AE339" s="78">
        <v>495</v>
      </c>
      <c r="AF339" s="78">
        <v>210</v>
      </c>
      <c r="AG339" s="78">
        <v>924</v>
      </c>
      <c r="AH339" s="78">
        <v>1734</v>
      </c>
      <c r="AI339" s="78"/>
      <c r="AJ339" s="78"/>
      <c r="AK339" s="78" t="s">
        <v>4029</v>
      </c>
      <c r="AL339" s="78"/>
      <c r="AM339" s="78"/>
      <c r="AN339" s="80">
        <v>41517.742106481484</v>
      </c>
      <c r="AO339" s="83" t="s">
        <v>4468</v>
      </c>
      <c r="AP339" s="78" t="b">
        <v>1</v>
      </c>
      <c r="AQ339" s="78" t="b">
        <v>0</v>
      </c>
      <c r="AR339" s="78" t="b">
        <v>1</v>
      </c>
      <c r="AS339" s="78"/>
      <c r="AT339" s="78">
        <v>0</v>
      </c>
      <c r="AU339" s="83" t="s">
        <v>4485</v>
      </c>
      <c r="AV339" s="78" t="b">
        <v>0</v>
      </c>
      <c r="AW339" s="78" t="s">
        <v>4591</v>
      </c>
      <c r="AX339" s="83" t="s">
        <v>4916</v>
      </c>
      <c r="AY339" s="78" t="s">
        <v>66</v>
      </c>
      <c r="AZ339" s="48"/>
      <c r="BA339" s="48"/>
      <c r="BB339" s="48"/>
      <c r="BC339" s="48"/>
      <c r="BD339" s="48" t="s">
        <v>1052</v>
      </c>
      <c r="BE339" s="48" t="s">
        <v>1052</v>
      </c>
      <c r="BF339" s="106" t="s">
        <v>5249</v>
      </c>
      <c r="BG339" s="106" t="s">
        <v>5249</v>
      </c>
      <c r="BH339" s="106" t="s">
        <v>5566</v>
      </c>
      <c r="BI339" s="106" t="s">
        <v>5566</v>
      </c>
      <c r="BJ339" s="86" t="str">
        <f>REPLACE(INDEX(GroupVertices[Group],MATCH(Vertices[[#This Row],[Vertex]],GroupVertices[Vertex],0)),1,1,"")</f>
        <v>179</v>
      </c>
      <c r="BK339" s="2"/>
      <c r="BL339" s="3"/>
      <c r="BM339" s="3"/>
      <c r="BN339" s="3"/>
      <c r="BO339" s="3"/>
    </row>
    <row r="340" spans="1:67" ht="15">
      <c r="A340" s="64" t="s">
        <v>502</v>
      </c>
      <c r="B340" s="65"/>
      <c r="C340" s="65"/>
      <c r="D340" s="66">
        <v>1.5</v>
      </c>
      <c r="E340" s="68">
        <v>10</v>
      </c>
      <c r="F340" s="102" t="s">
        <v>4584</v>
      </c>
      <c r="G340" s="65"/>
      <c r="H340" s="69"/>
      <c r="I340" s="70"/>
      <c r="J340" s="70"/>
      <c r="K340" s="69" t="s">
        <v>3501</v>
      </c>
      <c r="L340" s="73"/>
      <c r="M340" s="74">
        <v>6309.19287109375</v>
      </c>
      <c r="N340" s="74">
        <v>530.450927734375</v>
      </c>
      <c r="O340" s="75"/>
      <c r="P340" s="76"/>
      <c r="Q340" s="76"/>
      <c r="R340" s="88"/>
      <c r="S340" s="48">
        <v>1</v>
      </c>
      <c r="T340" s="48">
        <v>1</v>
      </c>
      <c r="U340" s="49">
        <v>0</v>
      </c>
      <c r="V340" s="49">
        <v>0</v>
      </c>
      <c r="W340" s="49">
        <v>0</v>
      </c>
      <c r="X340" s="49">
        <v>0.999998</v>
      </c>
      <c r="Y340" s="49">
        <v>0</v>
      </c>
      <c r="Z340" s="49" t="s">
        <v>5600</v>
      </c>
      <c r="AA340" s="71">
        <v>340</v>
      </c>
      <c r="AB340" s="71"/>
      <c r="AC340" s="72"/>
      <c r="AD340" s="78" t="s">
        <v>3501</v>
      </c>
      <c r="AE340" s="78">
        <v>11</v>
      </c>
      <c r="AF340" s="78">
        <v>14342</v>
      </c>
      <c r="AG340" s="78">
        <v>1455</v>
      </c>
      <c r="AH340" s="78">
        <v>124</v>
      </c>
      <c r="AI340" s="78"/>
      <c r="AJ340" s="78" t="s">
        <v>3819</v>
      </c>
      <c r="AK340" s="78"/>
      <c r="AL340" s="83" t="s">
        <v>4159</v>
      </c>
      <c r="AM340" s="78"/>
      <c r="AN340" s="80">
        <v>42695.52103009259</v>
      </c>
      <c r="AO340" s="83" t="s">
        <v>4470</v>
      </c>
      <c r="AP340" s="78" t="b">
        <v>1</v>
      </c>
      <c r="AQ340" s="78" t="b">
        <v>0</v>
      </c>
      <c r="AR340" s="78" t="b">
        <v>0</v>
      </c>
      <c r="AS340" s="78"/>
      <c r="AT340" s="78">
        <v>22</v>
      </c>
      <c r="AU340" s="78"/>
      <c r="AV340" s="78" t="b">
        <v>1</v>
      </c>
      <c r="AW340" s="78" t="s">
        <v>4591</v>
      </c>
      <c r="AX340" s="83" t="s">
        <v>4918</v>
      </c>
      <c r="AY340" s="78" t="s">
        <v>66</v>
      </c>
      <c r="AZ340" s="48"/>
      <c r="BA340" s="48"/>
      <c r="BB340" s="48"/>
      <c r="BC340" s="48"/>
      <c r="BD340" s="48" t="s">
        <v>1105</v>
      </c>
      <c r="BE340" s="48" t="s">
        <v>1105</v>
      </c>
      <c r="BF340" s="106" t="s">
        <v>5251</v>
      </c>
      <c r="BG340" s="106" t="s">
        <v>5251</v>
      </c>
      <c r="BH340" s="106" t="s">
        <v>5568</v>
      </c>
      <c r="BI340" s="106" t="s">
        <v>5568</v>
      </c>
      <c r="BJ340" s="86" t="str">
        <f>REPLACE(INDEX(GroupVertices[Group],MATCH(Vertices[[#This Row],[Vertex]],GroupVertices[Vertex],0)),1,1,"")</f>
        <v>180</v>
      </c>
      <c r="BK340" s="2"/>
      <c r="BL340" s="3"/>
      <c r="BM340" s="3"/>
      <c r="BN340" s="3"/>
      <c r="BO340" s="3"/>
    </row>
    <row r="341" spans="1:67" ht="15">
      <c r="A341" s="64" t="s">
        <v>504</v>
      </c>
      <c r="B341" s="65"/>
      <c r="C341" s="65"/>
      <c r="D341" s="66">
        <v>1.5</v>
      </c>
      <c r="E341" s="68">
        <v>10</v>
      </c>
      <c r="F341" s="102" t="s">
        <v>1412</v>
      </c>
      <c r="G341" s="65"/>
      <c r="H341" s="69"/>
      <c r="I341" s="70"/>
      <c r="J341" s="70"/>
      <c r="K341" s="69" t="s">
        <v>3503</v>
      </c>
      <c r="L341" s="73"/>
      <c r="M341" s="74">
        <v>6309.19287109375</v>
      </c>
      <c r="N341" s="74">
        <v>1273.082275390625</v>
      </c>
      <c r="O341" s="75"/>
      <c r="P341" s="76"/>
      <c r="Q341" s="76"/>
      <c r="R341" s="88"/>
      <c r="S341" s="48">
        <v>1</v>
      </c>
      <c r="T341" s="48">
        <v>1</v>
      </c>
      <c r="U341" s="49">
        <v>0</v>
      </c>
      <c r="V341" s="49">
        <v>0</v>
      </c>
      <c r="W341" s="49">
        <v>0</v>
      </c>
      <c r="X341" s="49">
        <v>0.999998</v>
      </c>
      <c r="Y341" s="49">
        <v>0</v>
      </c>
      <c r="Z341" s="49" t="s">
        <v>5600</v>
      </c>
      <c r="AA341" s="71">
        <v>341</v>
      </c>
      <c r="AB341" s="71"/>
      <c r="AC341" s="72"/>
      <c r="AD341" s="78" t="s">
        <v>3503</v>
      </c>
      <c r="AE341" s="78">
        <v>3557</v>
      </c>
      <c r="AF341" s="78">
        <v>6278</v>
      </c>
      <c r="AG341" s="78">
        <v>215278</v>
      </c>
      <c r="AH341" s="78">
        <v>15258</v>
      </c>
      <c r="AI341" s="78"/>
      <c r="AJ341" s="78" t="s">
        <v>3821</v>
      </c>
      <c r="AK341" s="78" t="s">
        <v>4031</v>
      </c>
      <c r="AL341" s="83" t="s">
        <v>4161</v>
      </c>
      <c r="AM341" s="78"/>
      <c r="AN341" s="80">
        <v>41337.82372685185</v>
      </c>
      <c r="AO341" s="83" t="s">
        <v>4471</v>
      </c>
      <c r="AP341" s="78" t="b">
        <v>0</v>
      </c>
      <c r="AQ341" s="78" t="b">
        <v>0</v>
      </c>
      <c r="AR341" s="78" t="b">
        <v>1</v>
      </c>
      <c r="AS341" s="78"/>
      <c r="AT341" s="78">
        <v>33</v>
      </c>
      <c r="AU341" s="83" t="s">
        <v>4485</v>
      </c>
      <c r="AV341" s="78" t="b">
        <v>0</v>
      </c>
      <c r="AW341" s="78" t="s">
        <v>4591</v>
      </c>
      <c r="AX341" s="83" t="s">
        <v>4920</v>
      </c>
      <c r="AY341" s="78" t="s">
        <v>66</v>
      </c>
      <c r="AZ341" s="48"/>
      <c r="BA341" s="48"/>
      <c r="BB341" s="48"/>
      <c r="BC341" s="48"/>
      <c r="BD341" s="48" t="s">
        <v>1048</v>
      </c>
      <c r="BE341" s="48" t="s">
        <v>1048</v>
      </c>
      <c r="BF341" s="106" t="s">
        <v>5253</v>
      </c>
      <c r="BG341" s="106" t="s">
        <v>5253</v>
      </c>
      <c r="BH341" s="106" t="s">
        <v>5570</v>
      </c>
      <c r="BI341" s="106" t="s">
        <v>5570</v>
      </c>
      <c r="BJ341" s="86" t="str">
        <f>REPLACE(INDEX(GroupVertices[Group],MATCH(Vertices[[#This Row],[Vertex]],GroupVertices[Vertex],0)),1,1,"")</f>
        <v>181</v>
      </c>
      <c r="BK341" s="2"/>
      <c r="BL341" s="3"/>
      <c r="BM341" s="3"/>
      <c r="BN341" s="3"/>
      <c r="BO341" s="3"/>
    </row>
    <row r="342" spans="1:67" ht="15">
      <c r="A342" s="64" t="s">
        <v>506</v>
      </c>
      <c r="B342" s="65"/>
      <c r="C342" s="65"/>
      <c r="D342" s="66">
        <v>1.5</v>
      </c>
      <c r="E342" s="68">
        <v>10</v>
      </c>
      <c r="F342" s="102" t="s">
        <v>1413</v>
      </c>
      <c r="G342" s="65"/>
      <c r="H342" s="69"/>
      <c r="I342" s="70"/>
      <c r="J342" s="70"/>
      <c r="K342" s="69" t="s">
        <v>3505</v>
      </c>
      <c r="L342" s="73"/>
      <c r="M342" s="74">
        <v>6309.19287109375</v>
      </c>
      <c r="N342" s="74">
        <v>3474.45361328125</v>
      </c>
      <c r="O342" s="75"/>
      <c r="P342" s="76"/>
      <c r="Q342" s="76"/>
      <c r="R342" s="88"/>
      <c r="S342" s="48">
        <v>1</v>
      </c>
      <c r="T342" s="48">
        <v>1</v>
      </c>
      <c r="U342" s="49">
        <v>0</v>
      </c>
      <c r="V342" s="49">
        <v>0</v>
      </c>
      <c r="W342" s="49">
        <v>0</v>
      </c>
      <c r="X342" s="49">
        <v>0.999998</v>
      </c>
      <c r="Y342" s="49">
        <v>0</v>
      </c>
      <c r="Z342" s="49" t="s">
        <v>5600</v>
      </c>
      <c r="AA342" s="71">
        <v>342</v>
      </c>
      <c r="AB342" s="71"/>
      <c r="AC342" s="72"/>
      <c r="AD342" s="78" t="s">
        <v>3505</v>
      </c>
      <c r="AE342" s="78">
        <v>331</v>
      </c>
      <c r="AF342" s="78">
        <v>2421</v>
      </c>
      <c r="AG342" s="78">
        <v>77004</v>
      </c>
      <c r="AH342" s="78">
        <v>37879</v>
      </c>
      <c r="AI342" s="78"/>
      <c r="AJ342" s="78"/>
      <c r="AK342" s="78"/>
      <c r="AL342" s="78"/>
      <c r="AM342" s="78"/>
      <c r="AN342" s="80">
        <v>40057.38255787037</v>
      </c>
      <c r="AO342" s="83" t="s">
        <v>4472</v>
      </c>
      <c r="AP342" s="78" t="b">
        <v>0</v>
      </c>
      <c r="AQ342" s="78" t="b">
        <v>0</v>
      </c>
      <c r="AR342" s="78" t="b">
        <v>1</v>
      </c>
      <c r="AS342" s="78"/>
      <c r="AT342" s="78">
        <v>19</v>
      </c>
      <c r="AU342" s="83" t="s">
        <v>4502</v>
      </c>
      <c r="AV342" s="78" t="b">
        <v>0</v>
      </c>
      <c r="AW342" s="78" t="s">
        <v>4591</v>
      </c>
      <c r="AX342" s="83" t="s">
        <v>4922</v>
      </c>
      <c r="AY342" s="78" t="s">
        <v>66</v>
      </c>
      <c r="AZ342" s="48"/>
      <c r="BA342" s="48"/>
      <c r="BB342" s="48"/>
      <c r="BC342" s="48"/>
      <c r="BD342" s="48" t="s">
        <v>1106</v>
      </c>
      <c r="BE342" s="48" t="s">
        <v>1106</v>
      </c>
      <c r="BF342" s="106" t="s">
        <v>5255</v>
      </c>
      <c r="BG342" s="106" t="s">
        <v>5255</v>
      </c>
      <c r="BH342" s="106" t="s">
        <v>5572</v>
      </c>
      <c r="BI342" s="106" t="s">
        <v>5572</v>
      </c>
      <c r="BJ342" s="86" t="str">
        <f>REPLACE(INDEX(GroupVertices[Group],MATCH(Vertices[[#This Row],[Vertex]],GroupVertices[Vertex],0)),1,1,"")</f>
        <v>182</v>
      </c>
      <c r="BK342" s="2"/>
      <c r="BL342" s="3"/>
      <c r="BM342" s="3"/>
      <c r="BN342" s="3"/>
      <c r="BO342" s="3"/>
    </row>
    <row r="343" spans="1:67" ht="15">
      <c r="A343" s="64" t="s">
        <v>511</v>
      </c>
      <c r="B343" s="65"/>
      <c r="C343" s="65"/>
      <c r="D343" s="66">
        <v>1.5</v>
      </c>
      <c r="E343" s="68">
        <v>10</v>
      </c>
      <c r="F343" s="102" t="s">
        <v>1418</v>
      </c>
      <c r="G343" s="65"/>
      <c r="H343" s="69"/>
      <c r="I343" s="70"/>
      <c r="J343" s="70"/>
      <c r="K343" s="69" t="s">
        <v>3511</v>
      </c>
      <c r="L343" s="73"/>
      <c r="M343" s="74">
        <v>6309.19287109375</v>
      </c>
      <c r="N343" s="74">
        <v>5675.82470703125</v>
      </c>
      <c r="O343" s="75"/>
      <c r="P343" s="76"/>
      <c r="Q343" s="76"/>
      <c r="R343" s="88"/>
      <c r="S343" s="48">
        <v>1</v>
      </c>
      <c r="T343" s="48">
        <v>1</v>
      </c>
      <c r="U343" s="49">
        <v>0</v>
      </c>
      <c r="V343" s="49">
        <v>0</v>
      </c>
      <c r="W343" s="49">
        <v>0</v>
      </c>
      <c r="X343" s="49">
        <v>0.999998</v>
      </c>
      <c r="Y343" s="49">
        <v>0</v>
      </c>
      <c r="Z343" s="49" t="s">
        <v>5600</v>
      </c>
      <c r="AA343" s="71">
        <v>343</v>
      </c>
      <c r="AB343" s="71"/>
      <c r="AC343" s="72"/>
      <c r="AD343" s="78" t="s">
        <v>3511</v>
      </c>
      <c r="AE343" s="78">
        <v>627</v>
      </c>
      <c r="AF343" s="78">
        <v>566</v>
      </c>
      <c r="AG343" s="78">
        <v>14003</v>
      </c>
      <c r="AH343" s="78">
        <v>590</v>
      </c>
      <c r="AI343" s="78"/>
      <c r="AJ343" s="78" t="s">
        <v>3827</v>
      </c>
      <c r="AK343" s="78" t="s">
        <v>4036</v>
      </c>
      <c r="AL343" s="78"/>
      <c r="AM343" s="78"/>
      <c r="AN343" s="80">
        <v>40056.708125</v>
      </c>
      <c r="AO343" s="83" t="s">
        <v>4477</v>
      </c>
      <c r="AP343" s="78" t="b">
        <v>0</v>
      </c>
      <c r="AQ343" s="78" t="b">
        <v>0</v>
      </c>
      <c r="AR343" s="78" t="b">
        <v>1</v>
      </c>
      <c r="AS343" s="78"/>
      <c r="AT343" s="78">
        <v>1</v>
      </c>
      <c r="AU343" s="83" t="s">
        <v>4488</v>
      </c>
      <c r="AV343" s="78" t="b">
        <v>0</v>
      </c>
      <c r="AW343" s="78" t="s">
        <v>4591</v>
      </c>
      <c r="AX343" s="83" t="s">
        <v>4928</v>
      </c>
      <c r="AY343" s="78" t="s">
        <v>66</v>
      </c>
      <c r="AZ343" s="48"/>
      <c r="BA343" s="48"/>
      <c r="BB343" s="48"/>
      <c r="BC343" s="48"/>
      <c r="BD343" s="48" t="s">
        <v>1048</v>
      </c>
      <c r="BE343" s="48" t="s">
        <v>1048</v>
      </c>
      <c r="BF343" s="106" t="s">
        <v>5260</v>
      </c>
      <c r="BG343" s="106" t="s">
        <v>5260</v>
      </c>
      <c r="BH343" s="106" t="s">
        <v>5577</v>
      </c>
      <c r="BI343" s="106" t="s">
        <v>5577</v>
      </c>
      <c r="BJ343" s="86" t="str">
        <f>REPLACE(INDEX(GroupVertices[Group],MATCH(Vertices[[#This Row],[Vertex]],GroupVertices[Vertex],0)),1,1,"")</f>
        <v>183</v>
      </c>
      <c r="BK343" s="2"/>
      <c r="BL343" s="3"/>
      <c r="BM343" s="3"/>
      <c r="BN343" s="3"/>
      <c r="BO343" s="3"/>
    </row>
    <row r="344" spans="1:67" ht="15">
      <c r="A344" s="64" t="s">
        <v>512</v>
      </c>
      <c r="B344" s="65"/>
      <c r="C344" s="65"/>
      <c r="D344" s="66">
        <v>1.5</v>
      </c>
      <c r="E344" s="68">
        <v>10</v>
      </c>
      <c r="F344" s="102" t="s">
        <v>1419</v>
      </c>
      <c r="G344" s="65"/>
      <c r="H344" s="69"/>
      <c r="I344" s="70"/>
      <c r="J344" s="70"/>
      <c r="K344" s="69" t="s">
        <v>3512</v>
      </c>
      <c r="L344" s="73"/>
      <c r="M344" s="74">
        <v>6309.19287109375</v>
      </c>
      <c r="N344" s="74">
        <v>6418.4560546875</v>
      </c>
      <c r="O344" s="75"/>
      <c r="P344" s="76"/>
      <c r="Q344" s="76"/>
      <c r="R344" s="88"/>
      <c r="S344" s="48">
        <v>1</v>
      </c>
      <c r="T344" s="48">
        <v>1</v>
      </c>
      <c r="U344" s="49">
        <v>0</v>
      </c>
      <c r="V344" s="49">
        <v>0</v>
      </c>
      <c r="W344" s="49">
        <v>0</v>
      </c>
      <c r="X344" s="49">
        <v>0.999998</v>
      </c>
      <c r="Y344" s="49">
        <v>0</v>
      </c>
      <c r="Z344" s="49" t="s">
        <v>5600</v>
      </c>
      <c r="AA344" s="71">
        <v>344</v>
      </c>
      <c r="AB344" s="71"/>
      <c r="AC344" s="72"/>
      <c r="AD344" s="78" t="s">
        <v>3512</v>
      </c>
      <c r="AE344" s="78">
        <v>125</v>
      </c>
      <c r="AF344" s="78">
        <v>69</v>
      </c>
      <c r="AG344" s="78">
        <v>6611</v>
      </c>
      <c r="AH344" s="78">
        <v>42</v>
      </c>
      <c r="AI344" s="78"/>
      <c r="AJ344" s="78" t="s">
        <v>3828</v>
      </c>
      <c r="AK344" s="78" t="s">
        <v>4037</v>
      </c>
      <c r="AL344" s="83" t="s">
        <v>4165</v>
      </c>
      <c r="AM344" s="78"/>
      <c r="AN344" s="80">
        <v>40262.00880787037</v>
      </c>
      <c r="AO344" s="83" t="s">
        <v>4478</v>
      </c>
      <c r="AP344" s="78" t="b">
        <v>0</v>
      </c>
      <c r="AQ344" s="78" t="b">
        <v>0</v>
      </c>
      <c r="AR344" s="78" t="b">
        <v>1</v>
      </c>
      <c r="AS344" s="78"/>
      <c r="AT344" s="78">
        <v>3</v>
      </c>
      <c r="AU344" s="83" t="s">
        <v>4491</v>
      </c>
      <c r="AV344" s="78" t="b">
        <v>0</v>
      </c>
      <c r="AW344" s="78" t="s">
        <v>4591</v>
      </c>
      <c r="AX344" s="83" t="s">
        <v>4929</v>
      </c>
      <c r="AY344" s="78" t="s">
        <v>66</v>
      </c>
      <c r="AZ344" s="48"/>
      <c r="BA344" s="48"/>
      <c r="BB344" s="48"/>
      <c r="BC344" s="48"/>
      <c r="BD344" s="48" t="s">
        <v>1108</v>
      </c>
      <c r="BE344" s="48" t="s">
        <v>1108</v>
      </c>
      <c r="BF344" s="106" t="s">
        <v>5261</v>
      </c>
      <c r="BG344" s="106" t="s">
        <v>5261</v>
      </c>
      <c r="BH344" s="106" t="s">
        <v>5578</v>
      </c>
      <c r="BI344" s="106" t="s">
        <v>5578</v>
      </c>
      <c r="BJ344" s="86" t="str">
        <f>REPLACE(INDEX(GroupVertices[Group],MATCH(Vertices[[#This Row],[Vertex]],GroupVertices[Vertex],0)),1,1,"")</f>
        <v>184</v>
      </c>
      <c r="BK344" s="2"/>
      <c r="BL344" s="3"/>
      <c r="BM344" s="3"/>
      <c r="BN344" s="3"/>
      <c r="BO344" s="3"/>
    </row>
    <row r="345" spans="1:67" ht="15">
      <c r="A345" s="64" t="s">
        <v>515</v>
      </c>
      <c r="B345" s="65"/>
      <c r="C345" s="65"/>
      <c r="D345" s="66">
        <v>1.5</v>
      </c>
      <c r="E345" s="68">
        <v>10</v>
      </c>
      <c r="F345" s="102" t="s">
        <v>1421</v>
      </c>
      <c r="G345" s="65"/>
      <c r="H345" s="69"/>
      <c r="I345" s="70"/>
      <c r="J345" s="70"/>
      <c r="K345" s="69" t="s">
        <v>3514</v>
      </c>
      <c r="L345" s="73"/>
      <c r="M345" s="74">
        <v>6309.19287109375</v>
      </c>
      <c r="N345" s="74">
        <v>4217.0849609375</v>
      </c>
      <c r="O345" s="75"/>
      <c r="P345" s="76"/>
      <c r="Q345" s="76"/>
      <c r="R345" s="88"/>
      <c r="S345" s="48">
        <v>1</v>
      </c>
      <c r="T345" s="48">
        <v>1</v>
      </c>
      <c r="U345" s="49">
        <v>0</v>
      </c>
      <c r="V345" s="49">
        <v>0</v>
      </c>
      <c r="W345" s="49">
        <v>0</v>
      </c>
      <c r="X345" s="49">
        <v>0.999998</v>
      </c>
      <c r="Y345" s="49">
        <v>0</v>
      </c>
      <c r="Z345" s="49" t="s">
        <v>5600</v>
      </c>
      <c r="AA345" s="71">
        <v>345</v>
      </c>
      <c r="AB345" s="71"/>
      <c r="AC345" s="72"/>
      <c r="AD345" s="78" t="s">
        <v>3514</v>
      </c>
      <c r="AE345" s="78">
        <v>764</v>
      </c>
      <c r="AF345" s="78">
        <v>486</v>
      </c>
      <c r="AG345" s="78">
        <v>19492</v>
      </c>
      <c r="AH345" s="78">
        <v>3542</v>
      </c>
      <c r="AI345" s="78"/>
      <c r="AJ345" s="78"/>
      <c r="AK345" s="78"/>
      <c r="AL345" s="78"/>
      <c r="AM345" s="78"/>
      <c r="AN345" s="80">
        <v>41833.171944444446</v>
      </c>
      <c r="AO345" s="83" t="s">
        <v>4480</v>
      </c>
      <c r="AP345" s="78" t="b">
        <v>1</v>
      </c>
      <c r="AQ345" s="78" t="b">
        <v>0</v>
      </c>
      <c r="AR345" s="78" t="b">
        <v>1</v>
      </c>
      <c r="AS345" s="78"/>
      <c r="AT345" s="78">
        <v>2</v>
      </c>
      <c r="AU345" s="83" t="s">
        <v>4485</v>
      </c>
      <c r="AV345" s="78" t="b">
        <v>0</v>
      </c>
      <c r="AW345" s="78" t="s">
        <v>4591</v>
      </c>
      <c r="AX345" s="83" t="s">
        <v>4931</v>
      </c>
      <c r="AY345" s="78" t="s">
        <v>66</v>
      </c>
      <c r="AZ345" s="48"/>
      <c r="BA345" s="48"/>
      <c r="BB345" s="48"/>
      <c r="BC345" s="48"/>
      <c r="BD345" s="48" t="s">
        <v>1048</v>
      </c>
      <c r="BE345" s="48" t="s">
        <v>1048</v>
      </c>
      <c r="BF345" s="106" t="s">
        <v>5263</v>
      </c>
      <c r="BG345" s="106" t="s">
        <v>5263</v>
      </c>
      <c r="BH345" s="106" t="s">
        <v>5580</v>
      </c>
      <c r="BI345" s="106" t="s">
        <v>5580</v>
      </c>
      <c r="BJ345" s="86" t="str">
        <f>REPLACE(INDEX(GroupVertices[Group],MATCH(Vertices[[#This Row],[Vertex]],GroupVertices[Vertex],0)),1,1,"")</f>
        <v>185</v>
      </c>
      <c r="BK345" s="2"/>
      <c r="BL345" s="3"/>
      <c r="BM345" s="3"/>
      <c r="BN345" s="3"/>
      <c r="BO345" s="3"/>
    </row>
    <row r="346" spans="1:67" ht="15">
      <c r="A346" s="64" t="s">
        <v>516</v>
      </c>
      <c r="B346" s="90"/>
      <c r="C346" s="90"/>
      <c r="D346" s="91">
        <v>1.5</v>
      </c>
      <c r="E346" s="92">
        <v>10</v>
      </c>
      <c r="F346" s="103" t="s">
        <v>1261</v>
      </c>
      <c r="G346" s="90"/>
      <c r="H346" s="93"/>
      <c r="I346" s="94"/>
      <c r="J346" s="94"/>
      <c r="K346" s="93" t="s">
        <v>3515</v>
      </c>
      <c r="L346" s="95"/>
      <c r="M346" s="96">
        <v>6309.19287109375</v>
      </c>
      <c r="N346" s="96">
        <v>4946.455078125</v>
      </c>
      <c r="O346" s="97"/>
      <c r="P346" s="98"/>
      <c r="Q346" s="98"/>
      <c r="R346" s="99"/>
      <c r="S346" s="48">
        <v>1</v>
      </c>
      <c r="T346" s="48">
        <v>1</v>
      </c>
      <c r="U346" s="49">
        <v>0</v>
      </c>
      <c r="V346" s="49">
        <v>0</v>
      </c>
      <c r="W346" s="49">
        <v>0</v>
      </c>
      <c r="X346" s="49">
        <v>0.999998</v>
      </c>
      <c r="Y346" s="49">
        <v>0</v>
      </c>
      <c r="Z346" s="49" t="s">
        <v>5600</v>
      </c>
      <c r="AA346" s="100">
        <v>346</v>
      </c>
      <c r="AB346" s="100"/>
      <c r="AC346" s="72"/>
      <c r="AD346" s="78" t="s">
        <v>3515</v>
      </c>
      <c r="AE346" s="78">
        <v>12</v>
      </c>
      <c r="AF346" s="78">
        <v>2</v>
      </c>
      <c r="AG346" s="78">
        <v>4</v>
      </c>
      <c r="AH346" s="78">
        <v>4</v>
      </c>
      <c r="AI346" s="78"/>
      <c r="AJ346" s="78"/>
      <c r="AK346" s="78"/>
      <c r="AL346" s="78"/>
      <c r="AM346" s="78"/>
      <c r="AN346" s="80">
        <v>42762.6908912037</v>
      </c>
      <c r="AO346" s="78"/>
      <c r="AP346" s="78" t="b">
        <v>1</v>
      </c>
      <c r="AQ346" s="78" t="b">
        <v>1</v>
      </c>
      <c r="AR346" s="78" t="b">
        <v>0</v>
      </c>
      <c r="AS346" s="78"/>
      <c r="AT346" s="78">
        <v>0</v>
      </c>
      <c r="AU346" s="78"/>
      <c r="AV346" s="78" t="b">
        <v>0</v>
      </c>
      <c r="AW346" s="78" t="s">
        <v>4591</v>
      </c>
      <c r="AX346" s="83" t="s">
        <v>4932</v>
      </c>
      <c r="AY346" s="78" t="s">
        <v>66</v>
      </c>
      <c r="AZ346" s="48"/>
      <c r="BA346" s="48"/>
      <c r="BB346" s="48"/>
      <c r="BC346" s="48"/>
      <c r="BD346" s="48" t="s">
        <v>1110</v>
      </c>
      <c r="BE346" s="48" t="s">
        <v>1110</v>
      </c>
      <c r="BF346" s="106" t="s">
        <v>5264</v>
      </c>
      <c r="BG346" s="106" t="s">
        <v>5264</v>
      </c>
      <c r="BH346" s="106" t="s">
        <v>5581</v>
      </c>
      <c r="BI346" s="106" t="s">
        <v>5581</v>
      </c>
      <c r="BJ346" s="86" t="str">
        <f>REPLACE(INDEX(GroupVertices[Group],MATCH(Vertices[[#This Row],[Vertex]],GroupVertices[Vertex],0)),1,1,"")</f>
        <v>186</v>
      </c>
      <c r="BK346" s="2"/>
      <c r="BL346" s="3"/>
      <c r="BM346" s="3"/>
      <c r="BN346" s="3"/>
      <c r="BO34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46"/>
    <dataValidation allowBlank="1" errorTitle="Invalid Vertex Visibility" error="You have entered an unrecognized vertex visibility.  Try selecting from the drop-down list instead." sqref="BK3"/>
    <dataValidation allowBlank="1" showErrorMessage="1" sqref="B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4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4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4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4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46"/>
    <dataValidation allowBlank="1" showInputMessage="1" promptTitle="Vertex Tooltip" prompt="Enter optional text that will pop up when the mouse is hovered over the vertex." errorTitle="Invalid Vertex Image Key" sqref="K3:K34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4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4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46"/>
    <dataValidation allowBlank="1" showInputMessage="1" promptTitle="Vertex Label Fill Color" prompt="To select an optional fill color for the Label shape, right-click and select Select Color on the right-click menu." sqref="I3:I346"/>
    <dataValidation allowBlank="1" showInputMessage="1" promptTitle="Vertex Image File" prompt="Enter the path to an image file.  Hover over the column header for examples." errorTitle="Invalid Vertex Image Key" sqref="F3:F346"/>
    <dataValidation allowBlank="1" showInputMessage="1" promptTitle="Vertex Color" prompt="To select an optional vertex color, right-click and select Select Color on the right-click menu." sqref="B3:B346"/>
    <dataValidation allowBlank="1" showInputMessage="1" promptTitle="Vertex Opacity" prompt="Enter an optional vertex opacity between 0 (transparent) and 100 (opaque)." errorTitle="Invalid Vertex Opacity" error="The optional vertex opacity must be a whole number between 0 and 10." sqref="E3:E346"/>
    <dataValidation type="list" allowBlank="1" showInputMessage="1" showErrorMessage="1" promptTitle="Vertex Shape" prompt="Select an optional vertex shape." errorTitle="Invalid Vertex Shape" error="You have entered an invalid vertex shape.  Try selecting from the drop-down list instead." sqref="C3:C34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4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46">
      <formula1>ValidVertexLabelPositions</formula1>
    </dataValidation>
    <dataValidation allowBlank="1" showInputMessage="1" showErrorMessage="1" promptTitle="Vertex Name" prompt="Enter the name of the vertex." sqref="A3:A346"/>
  </dataValidations>
  <hyperlinks>
    <hyperlink ref="AJ197" r:id="rId1" display="https://t.co/ov8A6JLkrQ"/>
    <hyperlink ref="AJ320" r:id="rId2" display="https://t.co/zChTNtaxJ5"/>
    <hyperlink ref="AL201" r:id="rId3" display="https://t.co/Z5d9qs7ncF"/>
    <hyperlink ref="AL202" r:id="rId4" display="https://t.co/bpfj5iAD5i"/>
    <hyperlink ref="AL3" r:id="rId5" display="https://t.co/i4spcePMBR"/>
    <hyperlink ref="AL22" r:id="rId6" display="https://t.co/Zwhp6NzDzB"/>
    <hyperlink ref="AL43" r:id="rId7" display="https://t.co/GHb6diaMzT"/>
    <hyperlink ref="AL112" r:id="rId8" display="https://t.co/spCTpegTVB"/>
    <hyperlink ref="AL15" r:id="rId9" display="https://t.co/GwfdESoZtp"/>
    <hyperlink ref="AL113" r:id="rId10" display="https://t.co/XiDfoQHExh"/>
    <hyperlink ref="AL29" r:id="rId11" display="https://t.co/uLDoB7h0Zo"/>
    <hyperlink ref="AL114" r:id="rId12" display="https://t.co/r9iHmQ01rB"/>
    <hyperlink ref="AL172" r:id="rId13" display="https://t.co/fW7qV1F7t0"/>
    <hyperlink ref="AL171" r:id="rId14" display="https://t.co/EtuoKLUj0a"/>
    <hyperlink ref="AL173" r:id="rId15" display="https://t.co/pDwVPOGrxt"/>
    <hyperlink ref="AL50" r:id="rId16" display="https://t.co/aynMp0d8Ds"/>
    <hyperlink ref="AL179" r:id="rId17" display="https://t.co/z0Jvb2olOJ"/>
    <hyperlink ref="AL17" r:id="rId18" display="https://t.co/MrvYocfvbo"/>
    <hyperlink ref="AL100" r:id="rId19" display="https://t.co/nkh3VBliLv"/>
    <hyperlink ref="AL12" r:id="rId20" display="https://t.co/XGA7e9HFiS"/>
    <hyperlink ref="AL55" r:id="rId21" display="https://t.co/LigM6KxnzI"/>
    <hyperlink ref="AL215" r:id="rId22" display="https://t.co/QUFFmB66Ru"/>
    <hyperlink ref="AL217" r:id="rId23" display="http://t.co/8xRXync1nK"/>
    <hyperlink ref="AL95" r:id="rId24" display="http://t.co/D2vfCVcMZi"/>
    <hyperlink ref="AL200" r:id="rId25" display="https://t.co/NhJS0o0Opj"/>
    <hyperlink ref="AL42" r:id="rId26" display="https://t.co/BtsJnOIR78"/>
    <hyperlink ref="AL221" r:id="rId27" display="https://t.co/6VSwHCnDfh"/>
    <hyperlink ref="AL38" r:id="rId28" display="https://t.co/GolBwnlLRV"/>
    <hyperlink ref="AL40" r:id="rId29" display="https://t.co/a1n4fP7otO"/>
    <hyperlink ref="AL223" r:id="rId30" display="https://t.co/USIqwZNvxP"/>
    <hyperlink ref="AL225" r:id="rId31" display="https://t.co/DPyOKhNV23"/>
    <hyperlink ref="AL115" r:id="rId32" display="https://t.co/tggFpLRDRd"/>
    <hyperlink ref="AL226" r:id="rId33" display="https://t.co/QcAP1stXyJ"/>
    <hyperlink ref="AL228" r:id="rId34" display="https://t.co/iPCSYtNbmg"/>
    <hyperlink ref="AL18" r:id="rId35" display="https://t.co/F7TIusx5oT"/>
    <hyperlink ref="AL143" r:id="rId36" display="https://t.co/G6zqbPMP60"/>
    <hyperlink ref="AL144" r:id="rId37" display="https://t.co/0JGF8HBqEw"/>
    <hyperlink ref="AL57" r:id="rId38" display="https://t.co/PAYiG35sX8"/>
    <hyperlink ref="AL49" r:id="rId39" display="http://t.co/SbSZtU9dWR"/>
    <hyperlink ref="AL235" r:id="rId40" display="https://t.co/8Nx0LspJCb"/>
    <hyperlink ref="AL236" r:id="rId41" display="https://t.co/Lf7hq5j5fE"/>
    <hyperlink ref="AL159" r:id="rId42" display="https://t.co/NNeCKDW4C2"/>
    <hyperlink ref="AL145" r:id="rId43" display="https://t.co/5STjRQohzo"/>
    <hyperlink ref="AL77" r:id="rId44" display="https://t.co/muI1AHTlKj"/>
    <hyperlink ref="AL4" r:id="rId45" display="https://t.co/0Qjr1FB2SW"/>
    <hyperlink ref="AL121" r:id="rId46" display="https://t.co/WEpq8OJLnG"/>
    <hyperlink ref="AL6" r:id="rId47" display="https://t.co/h7DlTtOn8Q"/>
    <hyperlink ref="AL16" r:id="rId48" display="https://t.co/jB987x7IQm"/>
    <hyperlink ref="AL241" r:id="rId49" display="https://t.co/AUghVgSjpX"/>
    <hyperlink ref="AL54" r:id="rId50" display="https://t.co/cZLgOqkBIH"/>
    <hyperlink ref="AL146" r:id="rId51" display="https://t.co/i4spcePMBR"/>
    <hyperlink ref="AL245" r:id="rId52" display="https://t.co/BJLSMmFQNT"/>
    <hyperlink ref="AL79" r:id="rId53" display="https://t.co/1b80Hh1cIA"/>
    <hyperlink ref="AL249" r:id="rId54" display="https://t.co/VqAP7K9rOw"/>
    <hyperlink ref="AL67" r:id="rId55" display="https://t.co/2fT17FzeSf"/>
    <hyperlink ref="AL175" r:id="rId56" display="https://t.co/2corzSyQdf"/>
    <hyperlink ref="AL162" r:id="rId57" display="https://t.co/P2keyXrEai"/>
    <hyperlink ref="AL147" r:id="rId58" display="https://t.co/wtvh7S71eF"/>
    <hyperlink ref="AL163" r:id="rId59" display="https://t.co/DK0Fbie0MM"/>
    <hyperlink ref="AL148" r:id="rId60" display="https://t.co/F57UY8h8Ab"/>
    <hyperlink ref="AL136" r:id="rId61" display="https://t.co/njNkvH2LIK"/>
    <hyperlink ref="AL251" r:id="rId62" display="https://t.co/pgPtSgiWfF"/>
    <hyperlink ref="AL32" r:id="rId63" display="https://t.co/IYwfONVcGs"/>
    <hyperlink ref="AL110" r:id="rId64" display="https://t.co/lHpOEaH1HI"/>
    <hyperlink ref="AL19" r:id="rId65" display="https://t.co/haakI5CMEi"/>
    <hyperlink ref="AL111" r:id="rId66" display="https://t.co/hLSV6yMGVs"/>
    <hyperlink ref="AL149" r:id="rId67" display="https://t.co/RyT2ScT8cy"/>
    <hyperlink ref="AL150" r:id="rId68" display="https://t.co/m5LCTiSMcb"/>
    <hyperlink ref="AL137" r:id="rId69" display="https://t.co/e3X5PH8e8r"/>
    <hyperlink ref="AL269" r:id="rId70" display="https://t.co/UnuwikQa07"/>
    <hyperlink ref="AL193" r:id="rId71" display="https://t.co/csfkbNC37k"/>
    <hyperlink ref="AL120" r:id="rId72" display="https://t.co/8K8oDNdH39"/>
    <hyperlink ref="AL20" r:id="rId73" display="https://t.co/XVUXwlJpWd"/>
    <hyperlink ref="AL271" r:id="rId74" display="https://t.co/wyVLmPjYxE"/>
    <hyperlink ref="AL272" r:id="rId75" display="https://t.co/NsQiRW5Fe9"/>
    <hyperlink ref="AL276" r:id="rId76" display="https://t.co/dadiuFnKTE"/>
    <hyperlink ref="AL277" r:id="rId77" display="https://t.co/annvCOwT3w"/>
    <hyperlink ref="AL280" r:id="rId78" display="https://t.co/L6lGlKgqLu"/>
    <hyperlink ref="AL31" r:id="rId79" display="https://t.co/dBHlIBhfHo"/>
    <hyperlink ref="AL116" r:id="rId80" display="https://t.co/WdHE4h94PO"/>
    <hyperlink ref="AL196" r:id="rId81" display="https://t.co/p7THjzxB18"/>
    <hyperlink ref="AL198" r:id="rId82" display="https://t.co/lqiJYFo8xl"/>
    <hyperlink ref="AL289" r:id="rId83" display="https://t.co/i2Aqf7rHIV"/>
    <hyperlink ref="AL290" r:id="rId84" display="https://t.co/h5elK3qvbk"/>
    <hyperlink ref="AL293" r:id="rId85" display="https://t.co/hSpAGTcd0T"/>
    <hyperlink ref="AL151" r:id="rId86" display="http://t.co/fXBLLAeEsd"/>
    <hyperlink ref="AL152" r:id="rId87" display="https://t.co/k58lCEIKjJ"/>
    <hyperlink ref="AL52" r:id="rId88" display="https://t.co/gWWNREnz2W"/>
    <hyperlink ref="AL184" r:id="rId89" display="https://t.co/SCAGyQVNOY"/>
    <hyperlink ref="AL300" r:id="rId90" display="https://t.co/r6BJW9MW4E"/>
    <hyperlink ref="AL302" r:id="rId91" display="https://t.co/lvEJUNI5wp"/>
    <hyperlink ref="AL176" r:id="rId92" display="https://t.co/vsAbmy2Tvr"/>
    <hyperlink ref="AL177" r:id="rId93" display="https://t.co/MGVTHflHXu"/>
    <hyperlink ref="AL132" r:id="rId94" display="https://t.co/EQKvvyqPS8"/>
    <hyperlink ref="AL33" r:id="rId95" display="https://t.co/awwdwtmAkP"/>
    <hyperlink ref="AL308" r:id="rId96" display="https://t.co/Li7b09PCXF"/>
    <hyperlink ref="AL73" r:id="rId97" display="https://t.co/lfxKMvR4R7"/>
    <hyperlink ref="AL127" r:id="rId98" display="https://t.co/EPBXDHwtFx"/>
    <hyperlink ref="AL309" r:id="rId99" display="https://t.co/a3BynJ1Hmu"/>
    <hyperlink ref="AL314" r:id="rId100" display="https://t.co/p25TqBBKg7"/>
    <hyperlink ref="AL74" r:id="rId101" display="https://t.co/lL5zXRlCHS"/>
    <hyperlink ref="AL153" r:id="rId102" display="https://t.co/hOe0jaVyxP"/>
    <hyperlink ref="AL154" r:id="rId103" display="https://t.co/eJpMdbbrL7"/>
    <hyperlink ref="AL320" r:id="rId104" display="https://t.co/7k1RwvtY8H"/>
    <hyperlink ref="AL105" r:id="rId105" display="https://t.co/WxLWcd0sBC"/>
    <hyperlink ref="AL28" r:id="rId106" display="https://t.co/SXSb5EImqi"/>
    <hyperlink ref="AL321" r:id="rId107" display="https://t.co/GMy7Em13jb"/>
    <hyperlink ref="AL168" r:id="rId108" display="https://t.co/5Pm0OTZzyF"/>
    <hyperlink ref="AL60" r:id="rId109" display="https://t.co/7gFwLrRx7x"/>
    <hyperlink ref="AL329" r:id="rId110" display="https://t.co/KjjFcTLqVy"/>
    <hyperlink ref="AL91" r:id="rId111" display="https://t.co/RjRWcjHTo9"/>
    <hyperlink ref="AL90" r:id="rId112" display="https://t.co/HcYDguM42z"/>
    <hyperlink ref="AL89" r:id="rId113" display="https://t.co/EH9ksRkEOv"/>
    <hyperlink ref="AL93" r:id="rId114" display="https://t.co/ZXZ78porlU"/>
    <hyperlink ref="AL187" r:id="rId115" display="https://t.co/wfBWgrO2Er"/>
    <hyperlink ref="AL332" r:id="rId116" display="https://t.co/8VHJEKkgOb"/>
    <hyperlink ref="AL47" r:id="rId117" display="https://t.co/XVhdiaeqeP"/>
    <hyperlink ref="AL189" r:id="rId118" display="https://t.co/9zEhD3R9ZX"/>
    <hyperlink ref="AL190" r:id="rId119" display="https://t.co/rwL4i34XL3"/>
    <hyperlink ref="AL335" r:id="rId120" display="https://t.co/6jC9GWSsdP"/>
    <hyperlink ref="AL336" r:id="rId121" display="https://t.co/NZW2IeuVDM"/>
    <hyperlink ref="AL338" r:id="rId122" display="https://t.co/GhhR6PLfem"/>
    <hyperlink ref="AL340" r:id="rId123" display="https://t.co/RTW0Nesyis"/>
    <hyperlink ref="AL84" r:id="rId124" display="https://t.co/1yHcAOSoIL"/>
    <hyperlink ref="AL341" r:id="rId125" display="https://t.co/MvjyRfZTDK"/>
    <hyperlink ref="AL155" r:id="rId126" display="https://t.co/L3A4afzX6T"/>
    <hyperlink ref="AL139" r:id="rId127" display="https://t.co/dDY9ngqC7z"/>
    <hyperlink ref="AL170" r:id="rId128" display="https://t.co/WN9o8F3r7U"/>
    <hyperlink ref="AL344" r:id="rId129" display="https://t.co/fPgZqVA0cL"/>
    <hyperlink ref="AL64" r:id="rId130" display="https://t.co/dsjgnONvx6"/>
    <hyperlink ref="AL86" r:id="rId131" display="https://t.co/Yon59ShVnk"/>
    <hyperlink ref="AO201" r:id="rId132" display="https://pbs.twimg.com/profile_banners/325345877/1550071769"/>
    <hyperlink ref="AO156" r:id="rId133" display="https://pbs.twimg.com/profile_banners/282349991/1503710017"/>
    <hyperlink ref="AO202" r:id="rId134" display="https://pbs.twimg.com/profile_banners/1881212294/1516421470"/>
    <hyperlink ref="AO203" r:id="rId135" display="https://pbs.twimg.com/profile_banners/60451369/1562643653"/>
    <hyperlink ref="AO204" r:id="rId136" display="https://pbs.twimg.com/profile_banners/2989019422/1460312291"/>
    <hyperlink ref="AO205" r:id="rId137" display="https://pbs.twimg.com/profile_banners/603206876/1483899318"/>
    <hyperlink ref="AO65" r:id="rId138" display="https://pbs.twimg.com/profile_banners/16574462/1560458504"/>
    <hyperlink ref="AO3" r:id="rId139" display="https://pbs.twimg.com/profile_banners/16573941/1562254363"/>
    <hyperlink ref="AO206" r:id="rId140" display="https://pbs.twimg.com/profile_banners/2868338168/1562909773"/>
    <hyperlink ref="AO22" r:id="rId141" display="https://pbs.twimg.com/profile_banners/41667140/1542054038"/>
    <hyperlink ref="AO9" r:id="rId142" display="https://pbs.twimg.com/profile_banners/1453054026/1526698242"/>
    <hyperlink ref="AO207" r:id="rId143" display="https://pbs.twimg.com/profile_banners/1687504004/1538928358"/>
    <hyperlink ref="AO133" r:id="rId144" display="https://pbs.twimg.com/profile_banners/480561963/1482648819"/>
    <hyperlink ref="AO157" r:id="rId145" display="https://pbs.twimg.com/profile_banners/1727245814/1562209594"/>
    <hyperlink ref="AO191" r:id="rId146" display="https://pbs.twimg.com/profile_banners/16695632/1496380580"/>
    <hyperlink ref="AO43" r:id="rId147" display="https://pbs.twimg.com/profile_banners/345837023/1562983835"/>
    <hyperlink ref="AO192" r:id="rId148" display="https://pbs.twimg.com/profile_banners/39824309/1431387536"/>
    <hyperlink ref="AO208" r:id="rId149" display="https://pbs.twimg.com/profile_banners/27213610/1423889271"/>
    <hyperlink ref="AO209" r:id="rId150" display="https://pbs.twimg.com/profile_banners/31537607/1353372616"/>
    <hyperlink ref="AO211" r:id="rId151" display="https://pbs.twimg.com/profile_banners/1050916884/1558792434"/>
    <hyperlink ref="AO212" r:id="rId152" display="https://pbs.twimg.com/profile_banners/2742660381/1443638826"/>
    <hyperlink ref="AO112" r:id="rId153" display="https://pbs.twimg.com/profile_banners/4529859694/1461612854"/>
    <hyperlink ref="AO15" r:id="rId154" display="https://pbs.twimg.com/profile_banners/22083910/1547598330"/>
    <hyperlink ref="AO113" r:id="rId155" display="https://pbs.twimg.com/profile_banners/888672024/1464028014"/>
    <hyperlink ref="AO29" r:id="rId156" display="https://pbs.twimg.com/profile_banners/46337605/1459216320"/>
    <hyperlink ref="AO114" r:id="rId157" display="https://pbs.twimg.com/profile_banners/22074866/1546190545"/>
    <hyperlink ref="AO172" r:id="rId158" display="https://pbs.twimg.com/profile_banners/533694125/1559606969"/>
    <hyperlink ref="AO171" r:id="rId159" display="https://pbs.twimg.com/profile_banners/1074988614/1518571754"/>
    <hyperlink ref="AO173" r:id="rId160" display="https://pbs.twimg.com/profile_banners/1070135017152659456/1562074258"/>
    <hyperlink ref="AO178" r:id="rId161" display="https://pbs.twimg.com/profile_banners/1055897033331085313/1562911939"/>
    <hyperlink ref="AO50" r:id="rId162" display="https://pbs.twimg.com/profile_banners/739784130/1560986464"/>
    <hyperlink ref="AO179" r:id="rId163" display="https://pbs.twimg.com/profile_banners/4579188701/1562890484"/>
    <hyperlink ref="AO21" r:id="rId164" display="https://pbs.twimg.com/profile_banners/1038896320344457216/1549333924"/>
    <hyperlink ref="AO109" r:id="rId165" display="https://pbs.twimg.com/profile_banners/922813919030398978/1548590033"/>
    <hyperlink ref="AO17" r:id="rId166" display="https://pbs.twimg.com/profile_banners/67973716/1563031369"/>
    <hyperlink ref="AO213" r:id="rId167" display="https://pbs.twimg.com/profile_banners/1120361869951275008/1562844677"/>
    <hyperlink ref="AO100" r:id="rId168" display="https://pbs.twimg.com/profile_banners/149318201/1479552175"/>
    <hyperlink ref="AO12" r:id="rId169" display="https://pbs.twimg.com/profile_banners/467912768/1555204765"/>
    <hyperlink ref="AO180" r:id="rId170" display="https://pbs.twimg.com/profile_banners/28834750/1560539552"/>
    <hyperlink ref="AO55" r:id="rId171" display="https://pbs.twimg.com/profile_banners/35528169/1472081214"/>
    <hyperlink ref="AO215" r:id="rId172" display="https://pbs.twimg.com/profile_banners/58963171/1560388072"/>
    <hyperlink ref="AO216" r:id="rId173" display="https://pbs.twimg.com/profile_banners/2841935626/1562102834"/>
    <hyperlink ref="AO66" r:id="rId174" display="https://pbs.twimg.com/profile_banners/1673684911/1527141866"/>
    <hyperlink ref="AO217" r:id="rId175" display="https://pbs.twimg.com/profile_banners/891253296/1428690934"/>
    <hyperlink ref="AO95" r:id="rId176" display="https://pbs.twimg.com/profile_banners/227347152/1535163760"/>
    <hyperlink ref="AO96" r:id="rId177" display="https://pbs.twimg.com/profile_banners/279046810/1428454562"/>
    <hyperlink ref="AO218" r:id="rId178" display="https://pbs.twimg.com/profile_banners/1349221416/1560637166"/>
    <hyperlink ref="AO219" r:id="rId179" display="https://pbs.twimg.com/profile_banners/1385347308/1541235934"/>
    <hyperlink ref="AO200" r:id="rId180" display="https://pbs.twimg.com/profile_banners/784996928/1479807987"/>
    <hyperlink ref="AO42" r:id="rId181" display="https://pbs.twimg.com/profile_banners/4894794958/1563195347"/>
    <hyperlink ref="AO220" r:id="rId182" display="https://pbs.twimg.com/profile_banners/1082819460384415746/1547071779"/>
    <hyperlink ref="AO221" r:id="rId183" display="https://pbs.twimg.com/profile_banners/1095793387251396608/1560973878"/>
    <hyperlink ref="AO44" r:id="rId184" display="https://pbs.twimg.com/profile_banners/291844821/1461514875"/>
    <hyperlink ref="AO38" r:id="rId185" display="https://pbs.twimg.com/profile_banners/67889373/1551693781"/>
    <hyperlink ref="AO40" r:id="rId186" display="https://pbs.twimg.com/profile_banners/423382551/1539350216"/>
    <hyperlink ref="AO39" r:id="rId187" display="https://pbs.twimg.com/profile_banners/2287393632/1501847919"/>
    <hyperlink ref="AO199" r:id="rId188" display="https://pbs.twimg.com/profile_banners/3293409000/1562749386"/>
    <hyperlink ref="AO134" r:id="rId189" display="https://pbs.twimg.com/profile_banners/27869564/1548437926"/>
    <hyperlink ref="AO158" r:id="rId190" display="https://pbs.twimg.com/profile_banners/7936012/1399321291"/>
    <hyperlink ref="AO222" r:id="rId191" display="https://pbs.twimg.com/profile_banners/251913822/1407788492"/>
    <hyperlink ref="AO223" r:id="rId192" display="https://pbs.twimg.com/profile_banners/116525613/1562572243"/>
    <hyperlink ref="AO224" r:id="rId193" display="https://pbs.twimg.com/profile_banners/954784959507570693/1516473660"/>
    <hyperlink ref="AO181" r:id="rId194" display="https://pbs.twimg.com/profile_banners/22289668/1522025020"/>
    <hyperlink ref="AO51" r:id="rId195" display="https://pbs.twimg.com/profile_banners/792877079318507520/1477967087"/>
    <hyperlink ref="AO225" r:id="rId196" display="https://pbs.twimg.com/profile_banners/225692175/1555134168"/>
    <hyperlink ref="AO30" r:id="rId197" display="https://pbs.twimg.com/profile_banners/703934042215981056/1551531602"/>
    <hyperlink ref="AO115" r:id="rId198" display="https://pbs.twimg.com/profile_banners/881336677138128897/1559331375"/>
    <hyperlink ref="AO226" r:id="rId199" display="https://pbs.twimg.com/profile_banners/277255344/1547669636"/>
    <hyperlink ref="AO227" r:id="rId200" display="https://pbs.twimg.com/profile_banners/1017952301447774208/1560142626"/>
    <hyperlink ref="AO141" r:id="rId201" display="https://pbs.twimg.com/profile_banners/16270480/1476665010"/>
    <hyperlink ref="AO102" r:id="rId202" display="https://pbs.twimg.com/profile_banners/235304164/1556947130"/>
    <hyperlink ref="AO228" r:id="rId203" display="https://pbs.twimg.com/profile_banners/96380232/1556112878"/>
    <hyperlink ref="AO229" r:id="rId204" display="https://pbs.twimg.com/profile_banners/562418891/1404765812"/>
    <hyperlink ref="AO230" r:id="rId205" display="https://pbs.twimg.com/profile_banners/1105524461166620672/1554607885"/>
    <hyperlink ref="AO231" r:id="rId206" display="https://pbs.twimg.com/profile_banners/1355298870/1384786703"/>
    <hyperlink ref="AO232" r:id="rId207" display="https://pbs.twimg.com/profile_banners/881380190/1501899315"/>
    <hyperlink ref="AO97" r:id="rId208" display="https://pbs.twimg.com/profile_banners/2276349041/1390503443"/>
    <hyperlink ref="AO234" r:id="rId209" display="https://pbs.twimg.com/profile_banners/544879773/1461636399"/>
    <hyperlink ref="AO99" r:id="rId210" display="https://pbs.twimg.com/profile_banners/1120425255418331136/1555966440"/>
    <hyperlink ref="AO18" r:id="rId211" display="https://pbs.twimg.com/profile_banners/62917965/1424600444"/>
    <hyperlink ref="AO37" r:id="rId212" display="https://pbs.twimg.com/profile_banners/295582845/1562542930"/>
    <hyperlink ref="AO46" r:id="rId213" display="https://pbs.twimg.com/profile_banners/29695397/1528975823"/>
    <hyperlink ref="AO143" r:id="rId214" display="https://pbs.twimg.com/profile_banners/4241826913/1562971568"/>
    <hyperlink ref="AO144" r:id="rId215" display="https://pbs.twimg.com/profile_banners/266697434/1495085243"/>
    <hyperlink ref="AO119" r:id="rId216" display="https://pbs.twimg.com/profile_banners/1021229211917398016/1561744429"/>
    <hyperlink ref="AO10" r:id="rId217" display="https://pbs.twimg.com/profile_banners/1090195373401014272/1562993156"/>
    <hyperlink ref="AO58" r:id="rId218" display="https://pbs.twimg.com/profile_banners/2734032742/1562338184"/>
    <hyperlink ref="AO57" r:id="rId219" display="https://pbs.twimg.com/profile_banners/194649038/1532558917"/>
    <hyperlink ref="AO48" r:id="rId220" display="https://pbs.twimg.com/profile_banners/3308367485/1561490888"/>
    <hyperlink ref="AO49" r:id="rId221" display="https://pbs.twimg.com/profile_banners/16544818/1560975179"/>
    <hyperlink ref="AO26" r:id="rId222" display="https://pbs.twimg.com/profile_banners/18860712/1534984080"/>
    <hyperlink ref="AO235" r:id="rId223" display="https://pbs.twimg.com/profile_banners/113506049/1552976487"/>
    <hyperlink ref="AO45" r:id="rId224" display="https://pbs.twimg.com/profile_banners/182370723/1562250632"/>
    <hyperlink ref="AO236" r:id="rId225" display="https://pbs.twimg.com/profile_banners/31354756/1545510688"/>
    <hyperlink ref="AO159" r:id="rId226" display="https://pbs.twimg.com/profile_banners/17870564/1557299875"/>
    <hyperlink ref="AO145" r:id="rId227" display="https://pbs.twimg.com/profile_banners/14787713/1530192069"/>
    <hyperlink ref="AO238" r:id="rId228" display="https://pbs.twimg.com/profile_banners/2804207580/1545679389"/>
    <hyperlink ref="AO239" r:id="rId229" display="https://pbs.twimg.com/profile_banners/872780541875163136/1532680310"/>
    <hyperlink ref="AO77" r:id="rId230" display="https://pbs.twimg.com/profile_banners/1524542256/1558703283"/>
    <hyperlink ref="AO4" r:id="rId231" display="https://pbs.twimg.com/profile_banners/958522404359176192/1561738427"/>
    <hyperlink ref="AO121" r:id="rId232" display="https://pbs.twimg.com/profile_banners/26996726/1436741841"/>
    <hyperlink ref="AO6" r:id="rId233" display="https://pbs.twimg.com/profile_banners/831383305354375169/1507045163"/>
    <hyperlink ref="AO174" r:id="rId234" display="https://pbs.twimg.com/profile_banners/128603479/1510362383"/>
    <hyperlink ref="AO78" r:id="rId235" display="https://pbs.twimg.com/profile_banners/3181528317/1511485354"/>
    <hyperlink ref="AO240" r:id="rId236" display="https://pbs.twimg.com/profile_banners/360362998/1466610485"/>
    <hyperlink ref="AO131" r:id="rId237" display="https://pbs.twimg.com/profile_banners/156460694/1412564825"/>
    <hyperlink ref="AO16" r:id="rId238" display="https://pbs.twimg.com/profile_banners/1201766402/1563049835"/>
    <hyperlink ref="AO241" r:id="rId239" display="https://pbs.twimg.com/profile_banners/73275956/1382202438"/>
    <hyperlink ref="AO182" r:id="rId240" display="https://pbs.twimg.com/profile_banners/1144290565321871360/1561656159"/>
    <hyperlink ref="AO54" r:id="rId241" display="https://pbs.twimg.com/profile_banners/390559102/1563134832"/>
    <hyperlink ref="AO242" r:id="rId242" display="https://pbs.twimg.com/profile_banners/1039547367282888704/1558409291"/>
    <hyperlink ref="AO160" r:id="rId243" display="https://pbs.twimg.com/profile_banners/166578967/1556723726"/>
    <hyperlink ref="AO146" r:id="rId244" display="https://pbs.twimg.com/profile_banners/231577324/1562228731"/>
    <hyperlink ref="AO243" r:id="rId245" display="https://pbs.twimg.com/profile_banners/1046245577657180160/1561672161"/>
    <hyperlink ref="AO244" r:id="rId246" display="https://pbs.twimg.com/profile_banners/33802137/1349295959"/>
    <hyperlink ref="AO245" r:id="rId247" display="https://pbs.twimg.com/profile_banners/349178024/1539482183"/>
    <hyperlink ref="AO246" r:id="rId248" display="https://pbs.twimg.com/profile_banners/1069346377518305281/1544069113"/>
    <hyperlink ref="AO24" r:id="rId249" display="https://pbs.twimg.com/profile_banners/126771937/1399437882"/>
    <hyperlink ref="AO101" r:id="rId250" display="https://pbs.twimg.com/profile_banners/17022627/1437295696"/>
    <hyperlink ref="AO135" r:id="rId251" display="https://pbs.twimg.com/profile_banners/2559985398/1499911212"/>
    <hyperlink ref="AO161" r:id="rId252" display="https://pbs.twimg.com/profile_banners/292513863/1349230014"/>
    <hyperlink ref="AO79" r:id="rId253" display="https://pbs.twimg.com/profile_banners/519812419/1503975195"/>
    <hyperlink ref="AO247" r:id="rId254" display="https://pbs.twimg.com/profile_banners/49151185/1469943320"/>
    <hyperlink ref="AO248" r:id="rId255" display="https://pbs.twimg.com/profile_banners/940424478990970881/1555333205"/>
    <hyperlink ref="AO249" r:id="rId256" display="https://pbs.twimg.com/profile_banners/75683759/1535950005"/>
    <hyperlink ref="AO67" r:id="rId257" display="https://pbs.twimg.com/profile_banners/421372135/1534468330"/>
    <hyperlink ref="AO175" r:id="rId258" display="https://pbs.twimg.com/profile_banners/132414688/1554998487"/>
    <hyperlink ref="AO162" r:id="rId259" display="https://pbs.twimg.com/profile_banners/20643299/1525208844"/>
    <hyperlink ref="AO63" r:id="rId260" display="https://pbs.twimg.com/profile_banners/1711106821/1562573778"/>
    <hyperlink ref="AO250" r:id="rId261" display="https://pbs.twimg.com/profile_banners/1007696554034188289/1557390413"/>
    <hyperlink ref="AO163" r:id="rId262" display="https://pbs.twimg.com/profile_banners/27456238/1532719495"/>
    <hyperlink ref="AO148" r:id="rId263" display="https://pbs.twimg.com/profile_banners/16843054/1556251050"/>
    <hyperlink ref="AO164" r:id="rId264" display="https://pbs.twimg.com/profile_banners/1120846916/1445751455"/>
    <hyperlink ref="AO251" r:id="rId265" display="https://pbs.twimg.com/profile_banners/168829243/1554497388"/>
    <hyperlink ref="AO252" r:id="rId266" display="https://pbs.twimg.com/profile_banners/1035005962229362688/1552540516"/>
    <hyperlink ref="AO34" r:id="rId267" display="https://pbs.twimg.com/profile_banners/58380190/1403296889"/>
    <hyperlink ref="AO32" r:id="rId268" display="https://pbs.twimg.com/profile_banners/66181667/1531115603"/>
    <hyperlink ref="AO130" r:id="rId269" display="https://pbs.twimg.com/profile_banners/180987392/1536336243"/>
    <hyperlink ref="AO253" r:id="rId270" display="https://pbs.twimg.com/profile_banners/40569604/1468589145"/>
    <hyperlink ref="AO68" r:id="rId271" display="https://pbs.twimg.com/profile_banners/364665444/1548076156"/>
    <hyperlink ref="AO69" r:id="rId272" display="https://pbs.twimg.com/profile_banners/216197097/1559500228"/>
    <hyperlink ref="AO70" r:id="rId273" display="https://pbs.twimg.com/profile_banners/20488723/1556021445"/>
    <hyperlink ref="AO254" r:id="rId274" display="https://pbs.twimg.com/profile_banners/855750852/1397443745"/>
    <hyperlink ref="AO255" r:id="rId275" display="https://pbs.twimg.com/profile_banners/1288857013/1563067637"/>
    <hyperlink ref="AO256" r:id="rId276" display="https://pbs.twimg.com/profile_banners/84885329/1529980227"/>
    <hyperlink ref="AO257" r:id="rId277" display="https://pbs.twimg.com/profile_banners/47856843/1562799623"/>
    <hyperlink ref="AO110" r:id="rId278" display="https://pbs.twimg.com/profile_banners/46318332/1485615296"/>
    <hyperlink ref="AO19" r:id="rId279" display="https://pbs.twimg.com/profile_banners/183395079/1560631411"/>
    <hyperlink ref="AO111" r:id="rId280" display="https://pbs.twimg.com/profile_banners/4745764527/1562090049"/>
    <hyperlink ref="AO258" r:id="rId281" display="https://pbs.twimg.com/profile_banners/2319107151/1437247418"/>
    <hyperlink ref="AO259" r:id="rId282" display="https://pbs.twimg.com/profile_banners/427808736/1430018819"/>
    <hyperlink ref="AO260" r:id="rId283" display="https://pbs.twimg.com/profile_banners/113784998/1361364053"/>
    <hyperlink ref="AO149" r:id="rId284" display="https://pbs.twimg.com/profile_banners/60783724/1559328396"/>
    <hyperlink ref="AO261" r:id="rId285" display="https://pbs.twimg.com/profile_banners/21372810/1560059194"/>
    <hyperlink ref="AO262" r:id="rId286" display="https://pbs.twimg.com/profile_banners/927361645713743873/1558794847"/>
    <hyperlink ref="AO263" r:id="rId287" display="https://pbs.twimg.com/profile_banners/20367781/1523236932"/>
    <hyperlink ref="AO264" r:id="rId288" display="https://pbs.twimg.com/profile_banners/817776763262509056/1528421885"/>
    <hyperlink ref="AO265" r:id="rId289" display="https://pbs.twimg.com/profile_banners/392472061/1548483215"/>
    <hyperlink ref="AO266" r:id="rId290" display="https://pbs.twimg.com/profile_banners/50649048/1509199061"/>
    <hyperlink ref="AO267" r:id="rId291" display="https://pbs.twimg.com/profile_banners/45908610/1563151749"/>
    <hyperlink ref="AO268" r:id="rId292" display="https://pbs.twimg.com/profile_banners/874458938841935872/1551315496"/>
    <hyperlink ref="AO150" r:id="rId293" display="https://pbs.twimg.com/profile_banners/344686533/1561256178"/>
    <hyperlink ref="AO137" r:id="rId294" display="https://pbs.twimg.com/profile_banners/1398685344/1563073058"/>
    <hyperlink ref="AO269" r:id="rId295" display="https://pbs.twimg.com/profile_banners/19448754/1563176366"/>
    <hyperlink ref="AO129" r:id="rId296" display="https://pbs.twimg.com/profile_banners/57012902/1559579081"/>
    <hyperlink ref="AO193" r:id="rId297" display="https://pbs.twimg.com/profile_banners/589749595/1555373187"/>
    <hyperlink ref="AO194" r:id="rId298" display="https://pbs.twimg.com/profile_banners/30915619/1487523059"/>
    <hyperlink ref="AO120" r:id="rId299" display="https://pbs.twimg.com/profile_banners/1115138119471456257/1556700908"/>
    <hyperlink ref="AO103" r:id="rId300" display="https://pbs.twimg.com/profile_banners/750893667007795200/1467862682"/>
    <hyperlink ref="AO117" r:id="rId301" display="https://pbs.twimg.com/profile_banners/2716380268/1563164273"/>
    <hyperlink ref="AO20" r:id="rId302" display="https://pbs.twimg.com/profile_banners/2188660825/1552782795"/>
    <hyperlink ref="AO80" r:id="rId303" display="https://pbs.twimg.com/profile_banners/321131937/1562812809"/>
    <hyperlink ref="AO25" r:id="rId304" display="https://pbs.twimg.com/profile_banners/4693407920/1552250298"/>
    <hyperlink ref="AO270" r:id="rId305" display="https://pbs.twimg.com/profile_banners/832402277143085057/1562544603"/>
    <hyperlink ref="AO271" r:id="rId306" display="https://pbs.twimg.com/profile_banners/27754161/1412744987"/>
    <hyperlink ref="AO272" r:id="rId307" display="https://pbs.twimg.com/profile_banners/2187037014/1559006704"/>
    <hyperlink ref="AO273" r:id="rId308" display="https://pbs.twimg.com/profile_banners/280410429/1513581625"/>
    <hyperlink ref="AO275" r:id="rId309" display="https://pbs.twimg.com/profile_banners/2898344707/1549677222"/>
    <hyperlink ref="AO276" r:id="rId310" display="https://pbs.twimg.com/profile_banners/442233095/1461957097"/>
    <hyperlink ref="AO122" r:id="rId311" display="https://pbs.twimg.com/profile_banners/1147062254/1562792172"/>
    <hyperlink ref="AO277" r:id="rId312" display="https://pbs.twimg.com/profile_banners/94509387/1489593912"/>
    <hyperlink ref="AO278" r:id="rId313" display="https://pbs.twimg.com/profile_banners/54402221/1560956344"/>
    <hyperlink ref="AO279" r:id="rId314" display="https://pbs.twimg.com/profile_banners/2273584152/1561710270"/>
    <hyperlink ref="AO31" r:id="rId315" display="https://pbs.twimg.com/profile_banners/23164303/1471712212"/>
    <hyperlink ref="AO116" r:id="rId316" display="https://pbs.twimg.com/profile_banners/23414403/1495484804"/>
    <hyperlink ref="AO281" r:id="rId317" display="https://pbs.twimg.com/profile_banners/63793013/1428787332"/>
    <hyperlink ref="AO123" r:id="rId318" display="https://pbs.twimg.com/profile_banners/756510774/1558295780"/>
    <hyperlink ref="AO282" r:id="rId319" display="https://pbs.twimg.com/profile_banners/19167557/1562151144"/>
    <hyperlink ref="AO283" r:id="rId320" display="https://pbs.twimg.com/profile_banners/27346941/1545135055"/>
    <hyperlink ref="AO71" r:id="rId321" display="https://pbs.twimg.com/profile_banners/16551511/1458425356"/>
    <hyperlink ref="AO284" r:id="rId322" display="https://pbs.twimg.com/profile_banners/48242872/1482176730"/>
    <hyperlink ref="AO41" r:id="rId323" display="https://pbs.twimg.com/profile_banners/391515681/1356766805"/>
    <hyperlink ref="AO195" r:id="rId324" display="https://pbs.twimg.com/profile_banners/198477192/1561622487"/>
    <hyperlink ref="AO196" r:id="rId325" display="https://pbs.twimg.com/profile_banners/934490563/1477906659"/>
    <hyperlink ref="AO197" r:id="rId326" display="https://pbs.twimg.com/profile_banners/215975693/1546934388"/>
    <hyperlink ref="AO198" r:id="rId327" display="https://pbs.twimg.com/profile_banners/80297685/1562143906"/>
    <hyperlink ref="AO59" r:id="rId328" display="https://pbs.twimg.com/profile_banners/945281558520279040/1536496583"/>
    <hyperlink ref="AO285" r:id="rId329" display="https://pbs.twimg.com/profile_banners/21293798/1506418586"/>
    <hyperlink ref="AO286" r:id="rId330" display="https://pbs.twimg.com/profile_banners/149211870/1372775234"/>
    <hyperlink ref="AO287" r:id="rId331" display="https://pbs.twimg.com/profile_banners/738449548184457216/1559869887"/>
    <hyperlink ref="AO27" r:id="rId332" display="https://pbs.twimg.com/profile_banners/2154998083/1453559090"/>
    <hyperlink ref="AO288" r:id="rId333" display="https://pbs.twimg.com/profile_banners/1542233556/1534623464"/>
    <hyperlink ref="AO289" r:id="rId334" display="https://pbs.twimg.com/profile_banners/178404981/1560646134"/>
    <hyperlink ref="AO14" r:id="rId335" display="https://pbs.twimg.com/profile_banners/349088806/1416580402"/>
    <hyperlink ref="AO290" r:id="rId336" display="https://pbs.twimg.com/profile_banners/333833316/1548353184"/>
    <hyperlink ref="AO291" r:id="rId337" display="https://pbs.twimg.com/profile_banners/3298698444/1524279095"/>
    <hyperlink ref="AO292" r:id="rId338" display="https://pbs.twimg.com/profile_banners/32937687/1435799524"/>
    <hyperlink ref="AO293" r:id="rId339" display="https://pbs.twimg.com/profile_banners/82229348/1463604057"/>
    <hyperlink ref="AO166" r:id="rId340" display="https://pbs.twimg.com/profile_banners/852975000/1562851025"/>
    <hyperlink ref="AO151" r:id="rId341" display="https://pbs.twimg.com/profile_banners/2259984792/1507704897"/>
    <hyperlink ref="AO167" r:id="rId342" display="https://pbs.twimg.com/profile_banners/3824265973/1533940026"/>
    <hyperlink ref="AO152" r:id="rId343" display="https://pbs.twimg.com/profile_banners/724579775017312257/1555409451"/>
    <hyperlink ref="AO294" r:id="rId344" display="https://pbs.twimg.com/profile_banners/388553724/1551561577"/>
    <hyperlink ref="AO183" r:id="rId345" display="https://pbs.twimg.com/profile_banners/1150237033832624129/1563131966"/>
    <hyperlink ref="AO52" r:id="rId346" display="https://pbs.twimg.com/profile_banners/1094079806654664704/1563064032"/>
    <hyperlink ref="AO184" r:id="rId347" display="https://pbs.twimg.com/profile_banners/1051995454336987136/1555560944"/>
    <hyperlink ref="AO295" r:id="rId348" display="https://pbs.twimg.com/profile_banners/1081980395170787329/1546799596"/>
    <hyperlink ref="AO296" r:id="rId349" display="https://pbs.twimg.com/profile_banners/253562045/1557524905"/>
    <hyperlink ref="AO124" r:id="rId350" display="https://pbs.twimg.com/profile_banners/1706045564/1502082390"/>
    <hyperlink ref="AO125" r:id="rId351" display="https://pbs.twimg.com/profile_banners/3131055833/1495250835"/>
    <hyperlink ref="AO297" r:id="rId352" display="https://pbs.twimg.com/profile_banners/631983773/1563132915"/>
    <hyperlink ref="AO298" r:id="rId353" display="https://pbs.twimg.com/profile_banners/23992342/1549600953"/>
    <hyperlink ref="AO299" r:id="rId354" display="https://pbs.twimg.com/profile_banners/403191451/1561777671"/>
    <hyperlink ref="AO300" r:id="rId355" display="https://pbs.twimg.com/profile_banners/28379490/1548042132"/>
    <hyperlink ref="AO301" r:id="rId356" display="https://pbs.twimg.com/profile_banners/28178398/1537867002"/>
    <hyperlink ref="AO302" r:id="rId357" display="https://pbs.twimg.com/profile_banners/498808204/1528033062"/>
    <hyperlink ref="AO56" r:id="rId358" display="https://pbs.twimg.com/profile_banners/187629448/1555098812"/>
    <hyperlink ref="AO176" r:id="rId359" display="https://pbs.twimg.com/profile_banners/52939106/1558553222"/>
    <hyperlink ref="AO72" r:id="rId360" display="https://pbs.twimg.com/profile_banners/937064462204461056/1528594660"/>
    <hyperlink ref="AO132" r:id="rId361" display="https://pbs.twimg.com/profile_banners/127738856/1505026657"/>
    <hyperlink ref="AO33" r:id="rId362" display="https://pbs.twimg.com/profile_banners/2329257533/1495223353"/>
    <hyperlink ref="AO304" r:id="rId363" display="https://pbs.twimg.com/profile_banners/110193195/1426632792"/>
    <hyperlink ref="AO305" r:id="rId364" display="https://pbs.twimg.com/profile_banners/19476979/1519545813"/>
    <hyperlink ref="AO82" r:id="rId365" display="https://pbs.twimg.com/profile_banners/2961298240/1562028974"/>
    <hyperlink ref="AO306" r:id="rId366" display="https://pbs.twimg.com/profile_banners/28936020/1535417728"/>
    <hyperlink ref="AO307" r:id="rId367" display="https://pbs.twimg.com/profile_banners/2306547937/1562302629"/>
    <hyperlink ref="AO308" r:id="rId368" display="https://pbs.twimg.com/profile_banners/727528283064131584/1561808624"/>
    <hyperlink ref="AO118" r:id="rId369" display="https://pbs.twimg.com/profile_banners/364487315/1556635378"/>
    <hyperlink ref="AO127" r:id="rId370" display="https://pbs.twimg.com/profile_banners/2490801151/1541106653"/>
    <hyperlink ref="AO309" r:id="rId371" display="https://pbs.twimg.com/profile_banners/1098248841705545728/1550682645"/>
    <hyperlink ref="AO310" r:id="rId372" display="https://pbs.twimg.com/profile_banners/38171345/1561735781"/>
    <hyperlink ref="AO311" r:id="rId373" display="https://pbs.twimg.com/profile_banners/70448820/1453766293"/>
    <hyperlink ref="AO312" r:id="rId374" display="https://pbs.twimg.com/profile_banners/1102725312834686979/1562855881"/>
    <hyperlink ref="AO313" r:id="rId375" display="https://pbs.twimg.com/profile_banners/30191845/1561957110"/>
    <hyperlink ref="AO185" r:id="rId376" display="https://pbs.twimg.com/profile_banners/600627711/1418762217"/>
    <hyperlink ref="AO53" r:id="rId377" display="https://pbs.twimg.com/profile_banners/2400176629/1547561846"/>
    <hyperlink ref="AO186" r:id="rId378" display="https://pbs.twimg.com/profile_banners/889557536340406272/1561573515"/>
    <hyperlink ref="AO314" r:id="rId379" display="https://pbs.twimg.com/profile_banners/877903425635311616/1562123096"/>
    <hyperlink ref="AO315" r:id="rId380" display="https://pbs.twimg.com/profile_banners/55430623/1549575352"/>
    <hyperlink ref="AO74" r:id="rId381" display="https://pbs.twimg.com/profile_banners/463302741/1463229402"/>
    <hyperlink ref="AO316" r:id="rId382" display="https://pbs.twimg.com/profile_banners/972764425/1380167826"/>
    <hyperlink ref="AO317" r:id="rId383" display="https://pbs.twimg.com/profile_banners/1127273882719805440/1562647333"/>
    <hyperlink ref="AO318" r:id="rId384" display="https://pbs.twimg.com/profile_banners/89761831/1511993354"/>
    <hyperlink ref="AO36" r:id="rId385" display="https://pbs.twimg.com/profile_banners/4754887994/1561997787"/>
    <hyperlink ref="AO128" r:id="rId386" display="https://pbs.twimg.com/profile_banners/1558557806/1503188724"/>
    <hyperlink ref="AO75" r:id="rId387" display="https://pbs.twimg.com/profile_banners/18995476/1373347428"/>
    <hyperlink ref="AO319" r:id="rId388" display="https://pbs.twimg.com/profile_banners/80792496/1454278554"/>
    <hyperlink ref="AO153" r:id="rId389" display="https://pbs.twimg.com/profile_banners/16198491/1436802765"/>
    <hyperlink ref="AO154" r:id="rId390" display="https://pbs.twimg.com/profile_banners/857128428/1522098670"/>
    <hyperlink ref="AO320" r:id="rId391" display="https://pbs.twimg.com/profile_banners/985936794/1450742246"/>
    <hyperlink ref="AO105" r:id="rId392" display="https://pbs.twimg.com/profile_banners/877561161700458497/1515335671"/>
    <hyperlink ref="AO28" r:id="rId393" display="https://pbs.twimg.com/profile_banners/711848363/1556725535"/>
    <hyperlink ref="AO35" r:id="rId394" display="https://pbs.twimg.com/profile_banners/33055929/1539058310"/>
    <hyperlink ref="AO98" r:id="rId395" display="https://pbs.twimg.com/profile_banners/3249574983/1562561219"/>
    <hyperlink ref="AO7" r:id="rId396" display="https://pbs.twimg.com/profile_banners/867562099/1457111714"/>
    <hyperlink ref="AO107" r:id="rId397" display="https://pbs.twimg.com/profile_banners/2557818265/1531078073"/>
    <hyperlink ref="AO321" r:id="rId398" display="https://pbs.twimg.com/profile_banners/763026805964083200/1549228324"/>
    <hyperlink ref="AO322" r:id="rId399" display="https://pbs.twimg.com/profile_banners/377082787/1562401089"/>
    <hyperlink ref="AO138" r:id="rId400" display="https://pbs.twimg.com/profile_banners/1120106505116758017/1555959033"/>
    <hyperlink ref="AO168" r:id="rId401" display="https://pbs.twimg.com/profile_banners/57108843/1557457982"/>
    <hyperlink ref="AO323" r:id="rId402" display="https://pbs.twimg.com/profile_banners/154995373/1512102840"/>
    <hyperlink ref="AO324" r:id="rId403" display="https://pbs.twimg.com/profile_banners/342473034/1563180500"/>
    <hyperlink ref="AO8" r:id="rId404" display="https://pbs.twimg.com/profile_banners/2933787199/1563169349"/>
    <hyperlink ref="AO325" r:id="rId405" display="https://pbs.twimg.com/profile_banners/4446406152/1505629117"/>
    <hyperlink ref="AO326" r:id="rId406" display="https://pbs.twimg.com/profile_banners/1413643376/1546530277"/>
    <hyperlink ref="AO60" r:id="rId407" display="https://pbs.twimg.com/profile_banners/2781462573/1496983524"/>
    <hyperlink ref="AO327" r:id="rId408" display="https://pbs.twimg.com/profile_banners/885885762914463744/1502460056"/>
    <hyperlink ref="AO328" r:id="rId409" display="https://pbs.twimg.com/profile_banners/1024319816755306497/1557782075"/>
    <hyperlink ref="AO329" r:id="rId410" display="https://pbs.twimg.com/profile_banners/1581317070/1560228377"/>
    <hyperlink ref="AO91" r:id="rId411" display="https://pbs.twimg.com/profile_banners/1124006011269013514/1556819354"/>
    <hyperlink ref="AO5" r:id="rId412" display="https://pbs.twimg.com/profile_banners/1057783868/1559328476"/>
    <hyperlink ref="AO92" r:id="rId413" display="https://pbs.twimg.com/profile_banners/75701160/1563076675"/>
    <hyperlink ref="AO90" r:id="rId414" display="https://pbs.twimg.com/profile_banners/15613458/1469226390"/>
    <hyperlink ref="AO89" r:id="rId415" display="https://pbs.twimg.com/profile_banners/15164892/1552087869"/>
    <hyperlink ref="AO93" r:id="rId416" display="https://pbs.twimg.com/profile_banners/239053977/1561039000"/>
    <hyperlink ref="AO11" r:id="rId417" display="https://pbs.twimg.com/profile_banners/172850707/1558027975"/>
    <hyperlink ref="AO106" r:id="rId418" display="https://pbs.twimg.com/profile_banners/528857784/1465075696"/>
    <hyperlink ref="AO330" r:id="rId419" display="https://pbs.twimg.com/profile_banners/429432940/1504337119"/>
    <hyperlink ref="AO331" r:id="rId420" display="https://pbs.twimg.com/profile_banners/1368782430/1563219372"/>
    <hyperlink ref="AO187" r:id="rId421" display="https://pbs.twimg.com/profile_banners/23457739/1505773165"/>
    <hyperlink ref="AO332" r:id="rId422" display="https://pbs.twimg.com/profile_banners/39985187/1560809491"/>
    <hyperlink ref="AO334" r:id="rId423" display="https://pbs.twimg.com/profile_banners/975091830932037632/1559855596"/>
    <hyperlink ref="AO47" r:id="rId424" display="https://pbs.twimg.com/profile_banners/3351101271/1535217297"/>
    <hyperlink ref="AO188" r:id="rId425" display="https://pbs.twimg.com/profile_banners/1106137150389669888/1561229729"/>
    <hyperlink ref="AO189" r:id="rId426" display="https://pbs.twimg.com/profile_banners/2744105637/1549998572"/>
    <hyperlink ref="AO190" r:id="rId427" display="https://pbs.twimg.com/profile_banners/3313323759/1546427020"/>
    <hyperlink ref="AO335" r:id="rId428" display="https://pbs.twimg.com/profile_banners/1944495914/1552710938"/>
    <hyperlink ref="AO336" r:id="rId429" display="https://pbs.twimg.com/profile_banners/73265623/1460403689"/>
    <hyperlink ref="AO337" r:id="rId430" display="https://pbs.twimg.com/profile_banners/35510183/1562936219"/>
    <hyperlink ref="AO338" r:id="rId431" display="https://pbs.twimg.com/profile_banners/16297758/1553538610"/>
    <hyperlink ref="AO339" r:id="rId432" display="https://pbs.twimg.com/profile_banners/1716310476/1485138955"/>
    <hyperlink ref="AO104" r:id="rId433" display="https://pbs.twimg.com/profile_banners/810303657363259392/1525361551"/>
    <hyperlink ref="AO340" r:id="rId434" display="https://pbs.twimg.com/profile_banners/800677713316937728/1563004167"/>
    <hyperlink ref="AO341" r:id="rId435" display="https://pbs.twimg.com/profile_banners/1242062130/1561712100"/>
    <hyperlink ref="AO342" r:id="rId436" display="https://pbs.twimg.com/profile_banners/70637736/1526412311"/>
    <hyperlink ref="AO76" r:id="rId437" display="https://pbs.twimg.com/profile_banners/630693153/1560195739"/>
    <hyperlink ref="AO155" r:id="rId438" display="https://pbs.twimg.com/profile_banners/15675138/1552903501"/>
    <hyperlink ref="AO139" r:id="rId439" display="https://pbs.twimg.com/profile_banners/1158510764/1541432715"/>
    <hyperlink ref="AO170" r:id="rId440" display="https://pbs.twimg.com/profile_banners/67635390/1398977517"/>
    <hyperlink ref="AO343" r:id="rId441" display="https://pbs.twimg.com/profile_banners/70441287/1551195733"/>
    <hyperlink ref="AO344" r:id="rId442" display="https://pbs.twimg.com/profile_banners/126148872/1493474202"/>
    <hyperlink ref="AO64" r:id="rId443" display="https://pbs.twimg.com/profile_banners/41929525/1553998445"/>
    <hyperlink ref="AO345" r:id="rId444" display="https://pbs.twimg.com/profile_banners/2634645139/1552143513"/>
    <hyperlink ref="AO86" r:id="rId445" display="https://pbs.twimg.com/profile_banners/1606801884/1551446359"/>
    <hyperlink ref="AO87" r:id="rId446" display="https://pbs.twimg.com/profile_banners/767853425337901056/1544404039"/>
    <hyperlink ref="AO88" r:id="rId447" display="https://pbs.twimg.com/profile_banners/4628673142/1545074881"/>
    <hyperlink ref="AU201" r:id="rId448" display="http://abs.twimg.com/images/themes/theme10/bg.gif"/>
    <hyperlink ref="AU156" r:id="rId449" display="http://abs.twimg.com/images/themes/theme1/bg.png"/>
    <hyperlink ref="AU140" r:id="rId450" display="http://abs.twimg.com/images/themes/theme1/bg.png"/>
    <hyperlink ref="AU202" r:id="rId451" display="http://abs.twimg.com/images/themes/theme11/bg.gif"/>
    <hyperlink ref="AU203" r:id="rId452" display="http://abs.twimg.com/images/themes/theme1/bg.png"/>
    <hyperlink ref="AU204" r:id="rId453" display="http://abs.twimg.com/images/themes/theme1/bg.png"/>
    <hyperlink ref="AU205" r:id="rId454" display="http://abs.twimg.com/images/themes/theme18/bg.gif"/>
    <hyperlink ref="AU65" r:id="rId455" display="http://abs.twimg.com/images/themes/theme14/bg.gif"/>
    <hyperlink ref="AU3" r:id="rId456" display="http://abs.twimg.com/images/themes/theme1/bg.png"/>
    <hyperlink ref="AU206" r:id="rId457" display="http://abs.twimg.com/images/themes/theme1/bg.png"/>
    <hyperlink ref="AU22" r:id="rId458" display="http://abs.twimg.com/images/themes/theme9/bg.gif"/>
    <hyperlink ref="AU9" r:id="rId459" display="http://abs.twimg.com/images/themes/theme1/bg.png"/>
    <hyperlink ref="AU207" r:id="rId460" display="http://abs.twimg.com/images/themes/theme1/bg.png"/>
    <hyperlink ref="AU133" r:id="rId461" display="http://abs.twimg.com/images/themes/theme7/bg.gif"/>
    <hyperlink ref="AU157" r:id="rId462" display="http://abs.twimg.com/images/themes/theme1/bg.png"/>
    <hyperlink ref="AU191" r:id="rId463" display="http://abs.twimg.com/images/themes/theme6/bg.gif"/>
    <hyperlink ref="AU43" r:id="rId464" display="http://abs.twimg.com/images/themes/theme1/bg.png"/>
    <hyperlink ref="AU192" r:id="rId465" display="http://abs.twimg.com/images/themes/theme14/bg.gif"/>
    <hyperlink ref="AU208" r:id="rId466" display="http://abs.twimg.com/images/themes/theme17/bg.gif"/>
    <hyperlink ref="AU209" r:id="rId467" display="http://abs.twimg.com/images/themes/theme11/bg.gif"/>
    <hyperlink ref="AU210" r:id="rId468" display="http://abs.twimg.com/images/themes/theme18/bg.gif"/>
    <hyperlink ref="AU211" r:id="rId469" display="http://abs.twimg.com/images/themes/theme1/bg.png"/>
    <hyperlink ref="AU212" r:id="rId470" display="http://abs.twimg.com/images/themes/theme16/bg.gif"/>
    <hyperlink ref="AU112" r:id="rId471" display="http://abs.twimg.com/images/themes/theme1/bg.png"/>
    <hyperlink ref="AU15" r:id="rId472" display="http://abs.twimg.com/images/themes/theme1/bg.png"/>
    <hyperlink ref="AU113" r:id="rId473" display="http://abs.twimg.com/images/themes/theme5/bg.gif"/>
    <hyperlink ref="AU29" r:id="rId474" display="http://abs.twimg.com/images/themes/theme14/bg.gif"/>
    <hyperlink ref="AU114" r:id="rId475" display="http://abs.twimg.com/images/themes/theme10/bg.gif"/>
    <hyperlink ref="AU172" r:id="rId476" display="http://abs.twimg.com/images/themes/theme1/bg.png"/>
    <hyperlink ref="AU171" r:id="rId477" display="http://abs.twimg.com/images/themes/theme1/bg.png"/>
    <hyperlink ref="AU173" r:id="rId478" display="http://abs.twimg.com/images/themes/theme1/bg.png"/>
    <hyperlink ref="AU50" r:id="rId479" display="http://abs.twimg.com/images/themes/theme1/bg.png"/>
    <hyperlink ref="AU17" r:id="rId480" display="http://abs.twimg.com/images/themes/theme8/bg.gif"/>
    <hyperlink ref="AU214" r:id="rId481" display="http://abs.twimg.com/images/themes/theme1/bg.png"/>
    <hyperlink ref="AU100" r:id="rId482" display="http://abs.twimg.com/images/themes/theme1/bg.png"/>
    <hyperlink ref="AU12" r:id="rId483" display="http://abs.twimg.com/images/themes/theme17/bg.gif"/>
    <hyperlink ref="AU180" r:id="rId484" display="http://abs.twimg.com/images/themes/theme12/bg.gif"/>
    <hyperlink ref="AU55" r:id="rId485" display="http://abs.twimg.com/images/themes/theme1/bg.png"/>
    <hyperlink ref="AU215" r:id="rId486" display="http://abs.twimg.com/images/themes/theme1/bg.png"/>
    <hyperlink ref="AU216" r:id="rId487" display="http://abs.twimg.com/images/themes/theme1/bg.png"/>
    <hyperlink ref="AU66" r:id="rId488" display="http://abs.twimg.com/images/themes/theme1/bg.png"/>
    <hyperlink ref="AU217" r:id="rId489" display="http://abs.twimg.com/images/themes/theme17/bg.gif"/>
    <hyperlink ref="AU95" r:id="rId490" display="http://abs.twimg.com/images/themes/theme1/bg.png"/>
    <hyperlink ref="AU96" r:id="rId491" display="http://abs.twimg.com/images/themes/theme17/bg.gif"/>
    <hyperlink ref="AU218" r:id="rId492" display="http://abs.twimg.com/images/themes/theme1/bg.png"/>
    <hyperlink ref="AU219" r:id="rId493" display="http://abs.twimg.com/images/themes/theme16/bg.gif"/>
    <hyperlink ref="AU200" r:id="rId494" display="http://abs.twimg.com/images/themes/theme18/bg.gif"/>
    <hyperlink ref="AU44" r:id="rId495" display="http://abs.twimg.com/images/themes/theme1/bg.png"/>
    <hyperlink ref="AU38" r:id="rId496" display="http://abs.twimg.com/images/themes/theme14/bg.gif"/>
    <hyperlink ref="AU40" r:id="rId497" display="http://abs.twimg.com/images/themes/theme1/bg.png"/>
    <hyperlink ref="AU39" r:id="rId498" display="http://abs.twimg.com/images/themes/theme1/bg.png"/>
    <hyperlink ref="AU199" r:id="rId499" display="http://abs.twimg.com/images/themes/theme1/bg.png"/>
    <hyperlink ref="AU134" r:id="rId500" display="http://abs.twimg.com/images/themes/theme9/bg.gif"/>
    <hyperlink ref="AU158" r:id="rId501" display="http://abs.twimg.com/images/themes/theme1/bg.png"/>
    <hyperlink ref="AU222" r:id="rId502" display="http://abs.twimg.com/images/themes/theme9/bg.gif"/>
    <hyperlink ref="AU223" r:id="rId503" display="http://abs.twimg.com/images/themes/theme1/bg.png"/>
    <hyperlink ref="AU181" r:id="rId504" display="http://abs.twimg.com/images/themes/theme1/bg.png"/>
    <hyperlink ref="AU225" r:id="rId505" display="http://abs.twimg.com/images/themes/theme14/bg.gif"/>
    <hyperlink ref="AU30" r:id="rId506" display="http://abs.twimg.com/images/themes/theme1/bg.png"/>
    <hyperlink ref="AU226" r:id="rId507" display="http://abs.twimg.com/images/themes/theme1/bg.png"/>
    <hyperlink ref="AU141" r:id="rId508" display="http://abs.twimg.com/images/themes/theme1/bg.png"/>
    <hyperlink ref="AU102" r:id="rId509" display="http://abs.twimg.com/images/themes/theme11/bg.gif"/>
    <hyperlink ref="AU228" r:id="rId510" display="http://abs.twimg.com/images/themes/theme7/bg.gif"/>
    <hyperlink ref="AU229" r:id="rId511" display="http://abs.twimg.com/images/themes/theme1/bg.png"/>
    <hyperlink ref="AU231" r:id="rId512" display="http://abs.twimg.com/images/themes/theme1/bg.png"/>
    <hyperlink ref="AU232" r:id="rId513" display="http://abs.twimg.com/images/themes/theme1/bg.png"/>
    <hyperlink ref="AU97" r:id="rId514" display="http://abs.twimg.com/images/themes/theme1/bg.png"/>
    <hyperlink ref="AU233" r:id="rId515" display="http://abs.twimg.com/images/themes/theme4/bg.gif"/>
    <hyperlink ref="AU234" r:id="rId516" display="http://abs.twimg.com/images/themes/theme1/bg.png"/>
    <hyperlink ref="AU18" r:id="rId517" display="http://abs.twimg.com/images/themes/theme10/bg.gif"/>
    <hyperlink ref="AU37" r:id="rId518" display="http://abs.twimg.com/images/themes/theme1/bg.png"/>
    <hyperlink ref="AU46" r:id="rId519" display="http://abs.twimg.com/images/themes/theme1/bg.png"/>
    <hyperlink ref="AU143" r:id="rId520" display="http://abs.twimg.com/images/themes/theme1/bg.png"/>
    <hyperlink ref="AU144" r:id="rId521" display="http://abs.twimg.com/images/themes/theme1/bg.png"/>
    <hyperlink ref="AU58" r:id="rId522" display="http://abs.twimg.com/images/themes/theme1/bg.png"/>
    <hyperlink ref="AU57" r:id="rId523" display="http://abs.twimg.com/images/themes/theme1/bg.png"/>
    <hyperlink ref="AU48" r:id="rId524" display="http://abs.twimg.com/images/themes/theme1/bg.png"/>
    <hyperlink ref="AU49" r:id="rId525" display="http://abs.twimg.com/images/themes/theme6/bg.gif"/>
    <hyperlink ref="AU26" r:id="rId526" display="http://abs.twimg.com/images/themes/theme4/bg.gif"/>
    <hyperlink ref="AU235" r:id="rId527" display="http://abs.twimg.com/images/themes/theme9/bg.gif"/>
    <hyperlink ref="AU45" r:id="rId528" display="http://abs.twimg.com/images/themes/theme18/bg.gif"/>
    <hyperlink ref="AU236" r:id="rId529" display="http://abs.twimg.com/images/themes/theme10/bg.gif"/>
    <hyperlink ref="AU159" r:id="rId530" display="http://abs.twimg.com/images/themes/theme12/bg.gif"/>
    <hyperlink ref="AU145" r:id="rId531" display="http://abs.twimg.com/images/themes/theme1/bg.png"/>
    <hyperlink ref="AU238" r:id="rId532" display="http://abs.twimg.com/images/themes/theme1/bg.png"/>
    <hyperlink ref="AU77" r:id="rId533" display="http://abs.twimg.com/images/themes/theme1/bg.png"/>
    <hyperlink ref="AU121" r:id="rId534" display="http://abs.twimg.com/images/themes/theme14/bg.gif"/>
    <hyperlink ref="AU174" r:id="rId535" display="http://abs.twimg.com/images/themes/theme7/bg.gif"/>
    <hyperlink ref="AU78" r:id="rId536" display="http://abs.twimg.com/images/themes/theme1/bg.png"/>
    <hyperlink ref="AU240" r:id="rId537" display="http://abs.twimg.com/images/themes/theme10/bg.gif"/>
    <hyperlink ref="AU131" r:id="rId538" display="http://abs.twimg.com/images/themes/theme1/bg.png"/>
    <hyperlink ref="AU16" r:id="rId539" display="http://abs.twimg.com/images/themes/theme14/bg.gif"/>
    <hyperlink ref="AU241" r:id="rId540" display="http://abs.twimg.com/images/themes/theme15/bg.png"/>
    <hyperlink ref="AU182" r:id="rId541" display="http://abs.twimg.com/images/themes/theme1/bg.png"/>
    <hyperlink ref="AU54" r:id="rId542" display="http://abs.twimg.com/images/themes/theme1/bg.png"/>
    <hyperlink ref="AU160" r:id="rId543" display="http://abs.twimg.com/images/themes/theme1/bg.png"/>
    <hyperlink ref="AU146" r:id="rId544" display="http://abs.twimg.com/images/themes/theme1/bg.png"/>
    <hyperlink ref="AU244" r:id="rId545" display="http://abs.twimg.com/images/themes/theme1/bg.png"/>
    <hyperlink ref="AU245" r:id="rId546" display="http://abs.twimg.com/images/themes/theme1/bg.png"/>
    <hyperlink ref="AU24" r:id="rId547" display="http://abs.twimg.com/images/themes/theme6/bg.gif"/>
    <hyperlink ref="AU101" r:id="rId548" display="http://abs.twimg.com/images/themes/theme1/bg.png"/>
    <hyperlink ref="AU23" r:id="rId549" display="http://abs.twimg.com/images/themes/theme1/bg.png"/>
    <hyperlink ref="AU135" r:id="rId550" display="http://abs.twimg.com/images/themes/theme1/bg.png"/>
    <hyperlink ref="AU161" r:id="rId551" display="http://abs.twimg.com/images/themes/theme1/bg.png"/>
    <hyperlink ref="AU79" r:id="rId552" display="http://abs.twimg.com/images/themes/theme1/bg.png"/>
    <hyperlink ref="AU247" r:id="rId553" display="http://abs.twimg.com/images/themes/theme10/bg.gif"/>
    <hyperlink ref="AU249" r:id="rId554" display="http://abs.twimg.com/images/themes/theme14/bg.gif"/>
    <hyperlink ref="AU67" r:id="rId555" display="http://abs.twimg.com/images/themes/theme9/bg.gif"/>
    <hyperlink ref="AU175" r:id="rId556" display="http://abs.twimg.com/images/themes/theme9/bg.gif"/>
    <hyperlink ref="AU162" r:id="rId557" display="http://abs.twimg.com/images/themes/theme5/bg.gif"/>
    <hyperlink ref="AU147" r:id="rId558" display="http://abs.twimg.com/images/themes/theme1/bg.png"/>
    <hyperlink ref="AU63" r:id="rId559" display="http://abs.twimg.com/images/themes/theme1/bg.png"/>
    <hyperlink ref="AU163" r:id="rId560" display="http://abs.twimg.com/images/themes/theme7/bg.gif"/>
    <hyperlink ref="AU148" r:id="rId561" display="http://abs.twimg.com/images/themes/theme9/bg.gif"/>
    <hyperlink ref="AU136" r:id="rId562" display="http://abs.twimg.com/images/themes/theme1/bg.png"/>
    <hyperlink ref="AU164" r:id="rId563" display="http://abs.twimg.com/images/themes/theme1/bg.png"/>
    <hyperlink ref="AU251" r:id="rId564" display="http://abs.twimg.com/images/themes/theme12/bg.gif"/>
    <hyperlink ref="AU34" r:id="rId565" display="http://abs.twimg.com/images/themes/theme1/bg.png"/>
    <hyperlink ref="AU32" r:id="rId566" display="http://abs.twimg.com/images/themes/theme18/bg.gif"/>
    <hyperlink ref="AU130" r:id="rId567" display="http://abs.twimg.com/images/themes/theme1/bg.png"/>
    <hyperlink ref="AU253" r:id="rId568" display="http://abs.twimg.com/images/themes/theme1/bg.png"/>
    <hyperlink ref="AU68" r:id="rId569" display="http://abs.twimg.com/images/themes/theme5/bg.gif"/>
    <hyperlink ref="AU69" r:id="rId570" display="http://abs.twimg.com/images/themes/theme1/bg.png"/>
    <hyperlink ref="AU70" r:id="rId571" display="http://abs.twimg.com/images/themes/theme11/bg.gif"/>
    <hyperlink ref="AU254" r:id="rId572" display="http://abs.twimg.com/images/themes/theme1/bg.png"/>
    <hyperlink ref="AU255" r:id="rId573" display="http://abs.twimg.com/images/themes/theme1/bg.png"/>
    <hyperlink ref="AU256" r:id="rId574" display="http://abs.twimg.com/images/themes/theme1/bg.png"/>
    <hyperlink ref="AU257" r:id="rId575" display="http://abs.twimg.com/images/themes/theme1/bg.png"/>
    <hyperlink ref="AU110" r:id="rId576" display="http://abs.twimg.com/images/themes/theme1/bg.png"/>
    <hyperlink ref="AU19" r:id="rId577" display="http://abs.twimg.com/images/themes/theme1/bg.png"/>
    <hyperlink ref="AU258" r:id="rId578" display="http://abs.twimg.com/images/themes/theme1/bg.png"/>
    <hyperlink ref="AU259" r:id="rId579" display="http://abs.twimg.com/images/themes/theme1/bg.png"/>
    <hyperlink ref="AU260" r:id="rId580" display="http://abs.twimg.com/images/themes/theme6/bg.gif"/>
    <hyperlink ref="AU165" r:id="rId581" display="http://abs.twimg.com/images/themes/theme1/bg.png"/>
    <hyperlink ref="AU149" r:id="rId582" display="http://abs.twimg.com/images/themes/theme15/bg.png"/>
    <hyperlink ref="AU261" r:id="rId583" display="http://abs.twimg.com/images/themes/theme14/bg.gif"/>
    <hyperlink ref="AU263" r:id="rId584" display="http://abs.twimg.com/images/themes/theme2/bg.gif"/>
    <hyperlink ref="AU265" r:id="rId585" display="http://abs.twimg.com/images/themes/theme4/bg.gif"/>
    <hyperlink ref="AU266" r:id="rId586" display="http://abs.twimg.com/images/themes/theme15/bg.png"/>
    <hyperlink ref="AU267" r:id="rId587" display="http://abs.twimg.com/images/themes/theme10/bg.gif"/>
    <hyperlink ref="AU150" r:id="rId588" display="http://abs.twimg.com/images/themes/theme1/bg.png"/>
    <hyperlink ref="AU137" r:id="rId589" display="http://abs.twimg.com/images/themes/theme14/bg.gif"/>
    <hyperlink ref="AU269" r:id="rId590" display="http://abs.twimg.com/images/themes/theme18/bg.gif"/>
    <hyperlink ref="AU129" r:id="rId591" display="http://abs.twimg.com/images/themes/theme1/bg.png"/>
    <hyperlink ref="AU193" r:id="rId592" display="http://abs.twimg.com/images/themes/theme14/bg.gif"/>
    <hyperlink ref="AU194" r:id="rId593" display="http://abs.twimg.com/images/themes/theme15/bg.png"/>
    <hyperlink ref="AU120" r:id="rId594" display="http://abs.twimg.com/images/themes/theme1/bg.png"/>
    <hyperlink ref="AU117" r:id="rId595" display="http://abs.twimg.com/images/themes/theme1/bg.png"/>
    <hyperlink ref="AU20" r:id="rId596" display="http://abs.twimg.com/images/themes/theme1/bg.png"/>
    <hyperlink ref="AU80" r:id="rId597" display="http://abs.twimg.com/images/themes/theme10/bg.gif"/>
    <hyperlink ref="AU271" r:id="rId598" display="http://abs.twimg.com/images/themes/theme9/bg.gif"/>
    <hyperlink ref="AU272" r:id="rId599" display="http://abs.twimg.com/images/themes/theme1/bg.png"/>
    <hyperlink ref="AU273" r:id="rId600" display="http://abs.twimg.com/images/themes/theme1/bg.png"/>
    <hyperlink ref="AU274" r:id="rId601" display="http://abs.twimg.com/images/themes/theme1/bg.png"/>
    <hyperlink ref="AU275" r:id="rId602" display="http://abs.twimg.com/images/themes/theme1/bg.png"/>
    <hyperlink ref="AU276" r:id="rId603" display="http://abs.twimg.com/images/themes/theme1/bg.png"/>
    <hyperlink ref="AU122" r:id="rId604" display="http://abs.twimg.com/images/themes/theme1/bg.png"/>
    <hyperlink ref="AU277" r:id="rId605" display="http://abs.twimg.com/images/themes/theme10/bg.gif"/>
    <hyperlink ref="AU278" r:id="rId606" display="http://abs.twimg.com/images/themes/theme11/bg.gif"/>
    <hyperlink ref="AU279" r:id="rId607" display="http://abs.twimg.com/images/themes/theme1/bg.png"/>
    <hyperlink ref="AU280" r:id="rId608" display="http://abs.twimg.com/images/themes/theme3/bg.gif"/>
    <hyperlink ref="AU31" r:id="rId609" display="http://abs.twimg.com/images/themes/theme17/bg.gif"/>
    <hyperlink ref="AU116" r:id="rId610" display="http://abs.twimg.com/images/themes/theme1/bg.png"/>
    <hyperlink ref="AU281" r:id="rId611" display="http://abs.twimg.com/images/themes/theme1/bg.png"/>
    <hyperlink ref="AU123" r:id="rId612" display="http://abs.twimg.com/images/themes/theme1/bg.png"/>
    <hyperlink ref="AU282" r:id="rId613" display="http://abs.twimg.com/images/themes/theme9/bg.gif"/>
    <hyperlink ref="AU283" r:id="rId614" display="http://abs.twimg.com/images/themes/theme17/bg.gif"/>
    <hyperlink ref="AU71" r:id="rId615" display="http://abs.twimg.com/images/themes/theme13/bg.gif"/>
    <hyperlink ref="AU284" r:id="rId616" display="http://abs.twimg.com/images/themes/theme18/bg.gif"/>
    <hyperlink ref="AU41" r:id="rId617" display="http://abs.twimg.com/images/themes/theme1/bg.png"/>
    <hyperlink ref="AU195" r:id="rId618" display="http://abs.twimg.com/images/themes/theme16/bg.gif"/>
    <hyperlink ref="AU196" r:id="rId619" display="http://abs.twimg.com/images/themes/theme1/bg.png"/>
    <hyperlink ref="AU197" r:id="rId620" display="http://abs.twimg.com/images/themes/theme1/bg.png"/>
    <hyperlink ref="AU198" r:id="rId621" display="http://abs.twimg.com/images/themes/theme1/bg.png"/>
    <hyperlink ref="AU285" r:id="rId622" display="http://abs.twimg.com/images/themes/theme9/bg.gif"/>
    <hyperlink ref="AU286" r:id="rId623" display="http://abs.twimg.com/images/themes/theme7/bg.gif"/>
    <hyperlink ref="AU27" r:id="rId624" display="http://abs.twimg.com/images/themes/theme1/bg.png"/>
    <hyperlink ref="AU288" r:id="rId625" display="http://abs.twimg.com/images/themes/theme18/bg.gif"/>
    <hyperlink ref="AU289" r:id="rId626" display="http://abs.twimg.com/images/themes/theme1/bg.png"/>
    <hyperlink ref="AU14" r:id="rId627" display="http://abs.twimg.com/images/themes/theme1/bg.png"/>
    <hyperlink ref="AU290" r:id="rId628" display="http://abs.twimg.com/images/themes/theme17/bg.gif"/>
    <hyperlink ref="AU291" r:id="rId629" display="http://abs.twimg.com/images/themes/theme1/bg.png"/>
    <hyperlink ref="AU292" r:id="rId630" display="http://abs.twimg.com/images/themes/theme10/bg.gif"/>
    <hyperlink ref="AU293" r:id="rId631" display="http://abs.twimg.com/images/themes/theme1/bg.png"/>
    <hyperlink ref="AU166" r:id="rId632" display="http://abs.twimg.com/images/themes/theme1/bg.png"/>
    <hyperlink ref="AU151" r:id="rId633" display="http://abs.twimg.com/images/themes/theme9/bg.gif"/>
    <hyperlink ref="AU167" r:id="rId634" display="http://abs.twimg.com/images/themes/theme1/bg.png"/>
    <hyperlink ref="AU294" r:id="rId635" display="http://abs.twimg.com/images/themes/theme1/bg.png"/>
    <hyperlink ref="AU296" r:id="rId636" display="http://abs.twimg.com/images/themes/theme1/bg.png"/>
    <hyperlink ref="AU124" r:id="rId637" display="http://abs.twimg.com/images/themes/theme1/bg.png"/>
    <hyperlink ref="AU125" r:id="rId638" display="http://abs.twimg.com/images/themes/theme1/bg.png"/>
    <hyperlink ref="AU297" r:id="rId639" display="http://abs.twimg.com/images/themes/theme11/bg.gif"/>
    <hyperlink ref="AU298" r:id="rId640" display="http://abs.twimg.com/images/themes/theme2/bg.gif"/>
    <hyperlink ref="AU299" r:id="rId641" display="http://abs.twimg.com/images/themes/theme8/bg.gif"/>
    <hyperlink ref="AU300" r:id="rId642" display="http://abs.twimg.com/images/themes/theme1/bg.png"/>
    <hyperlink ref="AU301" r:id="rId643" display="http://abs.twimg.com/images/themes/theme9/bg.gif"/>
    <hyperlink ref="AU302" r:id="rId644" display="http://abs.twimg.com/images/themes/theme1/bg.png"/>
    <hyperlink ref="AU56" r:id="rId645" display="http://abs.twimg.com/images/themes/theme1/bg.png"/>
    <hyperlink ref="AU176" r:id="rId646" display="http://abs.twimg.com/images/themes/theme9/bg.gif"/>
    <hyperlink ref="AU177" r:id="rId647" display="http://abs.twimg.com/images/themes/theme10/bg.gif"/>
    <hyperlink ref="AU303" r:id="rId648" display="http://abs.twimg.com/images/themes/theme1/bg.png"/>
    <hyperlink ref="AU132" r:id="rId649" display="http://abs.twimg.com/images/themes/theme3/bg.gif"/>
    <hyperlink ref="AU33" r:id="rId650" display="http://abs.twimg.com/images/themes/theme1/bg.png"/>
    <hyperlink ref="AU304" r:id="rId651" display="http://abs.twimg.com/images/themes/theme14/bg.gif"/>
    <hyperlink ref="AU305" r:id="rId652" display="http://abs.twimg.com/images/themes/theme1/bg.png"/>
    <hyperlink ref="AU82" r:id="rId653" display="http://abs.twimg.com/images/themes/theme1/bg.png"/>
    <hyperlink ref="AU306" r:id="rId654" display="http://abs.twimg.com/images/themes/theme14/bg.gif"/>
    <hyperlink ref="AU61" r:id="rId655" display="http://abs.twimg.com/images/themes/theme10/bg.gif"/>
    <hyperlink ref="AU307" r:id="rId656" display="http://abs.twimg.com/images/themes/theme1/bg.png"/>
    <hyperlink ref="AU73" r:id="rId657" display="http://abs.twimg.com/images/themes/theme7/bg.gif"/>
    <hyperlink ref="AU118" r:id="rId658" display="http://abs.twimg.com/images/themes/theme11/bg.gif"/>
    <hyperlink ref="AU127" r:id="rId659" display="http://abs.twimg.com/images/themes/theme1/bg.png"/>
    <hyperlink ref="AU309" r:id="rId660" display="http://abs.twimg.com/images/themes/theme1/bg.png"/>
    <hyperlink ref="AU310" r:id="rId661" display="http://abs.twimg.com/images/themes/theme1/bg.png"/>
    <hyperlink ref="AU311" r:id="rId662" display="http://abs.twimg.com/images/themes/theme10/bg.gif"/>
    <hyperlink ref="AU313" r:id="rId663" display="http://abs.twimg.com/images/themes/theme10/bg.gif"/>
    <hyperlink ref="AU185" r:id="rId664" display="http://abs.twimg.com/images/themes/theme1/bg.png"/>
    <hyperlink ref="AU53" r:id="rId665" display="http://abs.twimg.com/images/themes/theme1/bg.png"/>
    <hyperlink ref="AU315" r:id="rId666" display="http://abs.twimg.com/images/themes/theme1/bg.png"/>
    <hyperlink ref="AU74" r:id="rId667" display="http://abs.twimg.com/images/themes/theme1/bg.png"/>
    <hyperlink ref="AU316" r:id="rId668" display="http://abs.twimg.com/images/themes/theme1/bg.png"/>
    <hyperlink ref="AU318" r:id="rId669" display="http://abs.twimg.com/images/themes/theme1/bg.png"/>
    <hyperlink ref="AU36" r:id="rId670" display="http://abs.twimg.com/images/themes/theme1/bg.png"/>
    <hyperlink ref="AU128" r:id="rId671" display="http://abs.twimg.com/images/themes/theme1/bg.png"/>
    <hyperlink ref="AU75" r:id="rId672" display="http://abs.twimg.com/images/themes/theme12/bg.gif"/>
    <hyperlink ref="AU319" r:id="rId673" display="http://abs.twimg.com/images/themes/theme1/bg.png"/>
    <hyperlink ref="AU153" r:id="rId674" display="http://abs.twimg.com/images/themes/theme4/bg.gif"/>
    <hyperlink ref="AU154" r:id="rId675" display="http://abs.twimg.com/images/themes/theme1/bg.png"/>
    <hyperlink ref="AU62" r:id="rId676" display="http://abs.twimg.com/images/themes/theme7/bg.gif"/>
    <hyperlink ref="AU320" r:id="rId677" display="http://abs.twimg.com/images/themes/theme1/bg.png"/>
    <hyperlink ref="AU105" r:id="rId678" display="http://abs.twimg.com/images/themes/theme1/bg.png"/>
    <hyperlink ref="AU28" r:id="rId679" display="http://abs.twimg.com/images/themes/theme1/bg.png"/>
    <hyperlink ref="AU35" r:id="rId680" display="http://abs.twimg.com/images/themes/theme15/bg.png"/>
    <hyperlink ref="AU98" r:id="rId681" display="http://abs.twimg.com/images/themes/theme1/bg.png"/>
    <hyperlink ref="AU7" r:id="rId682" display="http://abs.twimg.com/images/themes/theme4/bg.gif"/>
    <hyperlink ref="AU107" r:id="rId683" display="http://abs.twimg.com/images/themes/theme1/bg.png"/>
    <hyperlink ref="AU321" r:id="rId684" display="http://abs.twimg.com/images/themes/theme1/bg.png"/>
    <hyperlink ref="AU322" r:id="rId685" display="http://abs.twimg.com/images/themes/theme14/bg.gif"/>
    <hyperlink ref="AU168" r:id="rId686" display="http://abs.twimg.com/images/themes/theme12/bg.gif"/>
    <hyperlink ref="AU323" r:id="rId687" display="http://abs.twimg.com/images/themes/theme1/bg.png"/>
    <hyperlink ref="AU324" r:id="rId688" display="http://abs.twimg.com/images/themes/theme10/bg.gif"/>
    <hyperlink ref="AU8" r:id="rId689" display="http://abs.twimg.com/images/themes/theme1/bg.png"/>
    <hyperlink ref="AU325" r:id="rId690" display="http://abs.twimg.com/images/themes/theme1/bg.png"/>
    <hyperlink ref="AU326" r:id="rId691" display="http://abs.twimg.com/images/themes/theme1/bg.png"/>
    <hyperlink ref="AU60" r:id="rId692" display="http://abs.twimg.com/images/themes/theme1/bg.png"/>
    <hyperlink ref="AU328" r:id="rId693" display="http://abs.twimg.com/images/themes/theme1/bg.png"/>
    <hyperlink ref="AU329" r:id="rId694" display="http://abs.twimg.com/images/themes/theme8/bg.gif"/>
    <hyperlink ref="AU5" r:id="rId695" display="http://abs.twimg.com/images/themes/theme5/bg.gif"/>
    <hyperlink ref="AU92" r:id="rId696" display="http://abs.twimg.com/images/themes/theme18/bg.gif"/>
    <hyperlink ref="AU90" r:id="rId697" display="http://abs.twimg.com/images/themes/theme15/bg.png"/>
    <hyperlink ref="AU89" r:id="rId698" display="http://abs.twimg.com/images/themes/theme9/bg.gif"/>
    <hyperlink ref="AU93" r:id="rId699" display="http://abs.twimg.com/images/themes/theme14/bg.gif"/>
    <hyperlink ref="AU11" r:id="rId700" display="http://abs.twimg.com/images/themes/theme1/bg.png"/>
    <hyperlink ref="AU94" r:id="rId701" display="http://abs.twimg.com/images/themes/theme1/bg.png"/>
    <hyperlink ref="AU106" r:id="rId702" display="http://abs.twimg.com/images/themes/theme1/bg.png"/>
    <hyperlink ref="AU330" r:id="rId703" display="http://abs.twimg.com/images/themes/theme1/bg.png"/>
    <hyperlink ref="AU331" r:id="rId704" display="http://abs.twimg.com/images/themes/theme6/bg.gif"/>
    <hyperlink ref="AU187" r:id="rId705" display="http://abs.twimg.com/images/themes/theme3/bg.gif"/>
    <hyperlink ref="AU332" r:id="rId706" display="http://abs.twimg.com/images/themes/theme9/bg.gif"/>
    <hyperlink ref="AU333" r:id="rId707" display="http://abs.twimg.com/images/themes/theme1/bg.png"/>
    <hyperlink ref="AU47" r:id="rId708" display="http://abs.twimg.com/images/themes/theme1/bg.png"/>
    <hyperlink ref="AU189" r:id="rId709" display="http://abs.twimg.com/images/themes/theme1/bg.png"/>
    <hyperlink ref="AU190" r:id="rId710" display="http://abs.twimg.com/images/themes/theme1/bg.png"/>
    <hyperlink ref="AU335" r:id="rId711" display="http://abs.twimg.com/images/themes/theme1/bg.png"/>
    <hyperlink ref="AU336" r:id="rId712" display="http://abs.twimg.com/images/themes/theme1/bg.png"/>
    <hyperlink ref="AU337" r:id="rId713" display="http://abs.twimg.com/images/themes/theme19/bg.gif"/>
    <hyperlink ref="AU338" r:id="rId714" display="http://abs.twimg.com/images/themes/theme15/bg.png"/>
    <hyperlink ref="AU339" r:id="rId715" display="http://abs.twimg.com/images/themes/theme1/bg.png"/>
    <hyperlink ref="AU104" r:id="rId716" display="http://abs.twimg.com/images/themes/theme1/bg.png"/>
    <hyperlink ref="AU341" r:id="rId717" display="http://abs.twimg.com/images/themes/theme1/bg.png"/>
    <hyperlink ref="AU85" r:id="rId718" display="http://abs.twimg.com/images/themes/theme1/bg.png"/>
    <hyperlink ref="AU342" r:id="rId719" display="http://abs.twimg.com/images/themes/theme19/bg.gif"/>
    <hyperlink ref="AU76" r:id="rId720" display="http://abs.twimg.com/images/themes/theme1/bg.png"/>
    <hyperlink ref="AU155" r:id="rId721" display="http://abs.twimg.com/images/themes/theme1/bg.png"/>
    <hyperlink ref="AU139" r:id="rId722" display="http://abs.twimg.com/images/themes/theme5/bg.gif"/>
    <hyperlink ref="AU170" r:id="rId723" display="http://abs.twimg.com/images/themes/theme16/bg.gif"/>
    <hyperlink ref="AU343" r:id="rId724" display="http://abs.twimg.com/images/themes/theme14/bg.gif"/>
    <hyperlink ref="AU344" r:id="rId725" display="http://abs.twimg.com/images/themes/theme6/bg.gif"/>
    <hyperlink ref="AU64" r:id="rId726" display="http://abs.twimg.com/images/themes/theme1/bg.png"/>
    <hyperlink ref="AU345" r:id="rId727" display="http://abs.twimg.com/images/themes/theme1/bg.png"/>
    <hyperlink ref="AU86" r:id="rId728" display="http://abs.twimg.com/images/themes/theme1/bg.png"/>
    <hyperlink ref="F201" r:id="rId729" display="http://pbs.twimg.com/profile_images/1146045676788359168/m9jXZ_GE_normal.jpg"/>
    <hyperlink ref="F156" r:id="rId730" display="http://pbs.twimg.com/profile_images/906244550284288001/vaHc0YiS_normal.jpg"/>
    <hyperlink ref="F140" r:id="rId731" display="http://abs.twimg.com/sticky/default_profile_images/default_profile_normal.png"/>
    <hyperlink ref="F202" r:id="rId732" display="http://pbs.twimg.com/profile_images/1131610155215253504/IYkK_F0V_normal.jpg"/>
    <hyperlink ref="F203" r:id="rId733" display="http://pbs.twimg.com/profile_images/1145564715269181440/uGIYqJhq_normal.jpg"/>
    <hyperlink ref="F204" r:id="rId734" display="http://pbs.twimg.com/profile_images/990236602000539648/ZN0-Xitb_normal.jpg"/>
    <hyperlink ref="F205" r:id="rId735" display="http://pbs.twimg.com/profile_images/975944671334604800/Yi0w8FYJ_normal.jpg"/>
    <hyperlink ref="F65" r:id="rId736" display="http://pbs.twimg.com/profile_images/1124748007017046016/EBRAduNq_normal.jpg"/>
    <hyperlink ref="F3" r:id="rId737" display="http://pbs.twimg.com/profile_images/1089957236221329409/rsMZ82D3_normal.jpg"/>
    <hyperlink ref="F206" r:id="rId738" display="http://pbs.twimg.com/profile_images/1125714453079531520/7ZkiERAA_normal.jpg"/>
    <hyperlink ref="F22" r:id="rId739" display="http://pbs.twimg.com/profile_images/942813692109897729/MAB7ef9C_normal.jpg"/>
    <hyperlink ref="F9" r:id="rId740" display="http://pbs.twimg.com/profile_images/1064331457374519296/rHoBZlnw_normal.jpg"/>
    <hyperlink ref="F207" r:id="rId741" display="http://pbs.twimg.com/profile_images/1110421097990651904/khrpe7Bz_normal.jpg"/>
    <hyperlink ref="F133" r:id="rId742" display="http://pbs.twimg.com/profile_images/1058428017901555712/VFntgTx3_normal.jpg"/>
    <hyperlink ref="F157" r:id="rId743" display="http://pbs.twimg.com/profile_images/1149917028318269440/Xg62yaCo_normal.jpg"/>
    <hyperlink ref="F191" r:id="rId744" display="http://pbs.twimg.com/profile_images/1102820486302568448/TROqQj3p_normal.png"/>
    <hyperlink ref="F43" r:id="rId745" display="http://pbs.twimg.com/profile_images/1146231622754168833/cwunW4a1_normal.jpg"/>
    <hyperlink ref="F192" r:id="rId746" display="http://pbs.twimg.com/profile_images/553248825825972224/97mJleAz_normal.jpeg"/>
    <hyperlink ref="F208" r:id="rId747" display="http://pbs.twimg.com/profile_images/1068604597235666944/h6_qVAFf_normal.jpg"/>
    <hyperlink ref="F209" r:id="rId748" display="http://pbs.twimg.com/profile_images/469933671839854592/gDWcN_jw_normal.jpeg"/>
    <hyperlink ref="F210" r:id="rId749" display="http://pbs.twimg.com/profile_images/1051636712475045888/WRiS2SpN_normal.jpg"/>
    <hyperlink ref="F211" r:id="rId750" display="http://pbs.twimg.com/profile_images/1113494393284124672/_M4WNbgj_normal.jpg"/>
    <hyperlink ref="F212" r:id="rId751" display="http://pbs.twimg.com/profile_images/1115378676126879747/RHFSnb-r_normal.jpg"/>
    <hyperlink ref="F112" r:id="rId752" display="http://pbs.twimg.com/profile_images/875401500067069952/bnnLJnRu_normal.jpg"/>
    <hyperlink ref="F15" r:id="rId753" display="http://pbs.twimg.com/profile_images/920702815923716097/u68WCDrL_normal.jpg"/>
    <hyperlink ref="F113" r:id="rId754" display="http://pbs.twimg.com/profile_images/734788003361591299/Vm6WmTtc_normal.jpg"/>
    <hyperlink ref="F29" r:id="rId755" display="http://pbs.twimg.com/profile_images/1074007313986539520/wou1Ozws_normal.jpg"/>
    <hyperlink ref="F114" r:id="rId756" display="http://pbs.twimg.com/profile_images/1079237189903343616/_II6eZnx_normal.jpg"/>
    <hyperlink ref="F172" r:id="rId757" display="http://pbs.twimg.com/profile_images/1133965157355393024/2DUE6Z1Z_normal.jpg"/>
    <hyperlink ref="F171" r:id="rId758" display="http://pbs.twimg.com/profile_images/856033579393966080/wQCHqlH-_normal.jpg"/>
    <hyperlink ref="F173" r:id="rId759" display="http://pbs.twimg.com/profile_images/1150209352730664966/htOfyD0j_normal.jpg"/>
    <hyperlink ref="F178" r:id="rId760" display="http://pbs.twimg.com/profile_images/1148417424666087426/WX1xz_tn_normal.jpg"/>
    <hyperlink ref="F50" r:id="rId761" display="http://pbs.twimg.com/profile_images/1141576259123552257/2u2FrV8Q_normal.jpg"/>
    <hyperlink ref="F179" r:id="rId762" display="http://pbs.twimg.com/profile_images/1146504938140393475/nVnMMiw6_normal.jpg"/>
    <hyperlink ref="F21" r:id="rId763" display="http://pbs.twimg.com/profile_images/1119080743223713795/Mo7Hlp-6_normal.jpg"/>
    <hyperlink ref="F109" r:id="rId764" display="http://pbs.twimg.com/profile_images/1139625071755038722/avzEPKly_normal.jpg"/>
    <hyperlink ref="F17" r:id="rId765" display="http://pbs.twimg.com/profile_images/1150063031209979904/k3YgPJOX_normal.jpg"/>
    <hyperlink ref="F213" r:id="rId766" display="http://pbs.twimg.com/profile_images/1150780527278002178/-4CnvMGc_normal.jpg"/>
    <hyperlink ref="F214" r:id="rId767" display="http://pbs.twimg.com/profile_images/378800000271983472/ed2e787f1440b2dd6646995c5ca85ab4_normal.jpeg"/>
    <hyperlink ref="F100" r:id="rId768" display="http://pbs.twimg.com/profile_images/1143276521362264065/QWdqNO8K_normal.jpg"/>
    <hyperlink ref="F12" r:id="rId769" display="http://pbs.twimg.com/profile_images/1149533200751812608/BigvuR14_normal.jpg"/>
    <hyperlink ref="F180" r:id="rId770" display="http://pbs.twimg.com/profile_images/1135948350044409862/W6Mgh9L__normal.jpg"/>
    <hyperlink ref="F55" r:id="rId771" display="http://pbs.twimg.com/profile_images/2223977341/saved_photo_normal.jpg"/>
    <hyperlink ref="F215" r:id="rId772" display="http://pbs.twimg.com/profile_images/1108894313935761409/PcBCKjsH_normal.jpg"/>
    <hyperlink ref="F216" r:id="rId773" display="http://pbs.twimg.com/profile_images/1146167846411673601/CfWZ1vNh_normal.jpg"/>
    <hyperlink ref="F66" r:id="rId774" display="http://pbs.twimg.com/profile_images/999531759036387329/NSzZ5Cge_normal.jpg"/>
    <hyperlink ref="F217" r:id="rId775" display="http://pbs.twimg.com/profile_images/586598040800206848/1rJY6qJ3_normal.png"/>
    <hyperlink ref="F95" r:id="rId776" display="http://pbs.twimg.com/profile_images/471294056828399617/nINwN6KH_normal.png"/>
    <hyperlink ref="F96" r:id="rId777" display="http://pbs.twimg.com/profile_images/1053663546674946049/-QO3gaOX_normal.jpg"/>
    <hyperlink ref="F218" r:id="rId778" display="http://pbs.twimg.com/profile_images/1140021013700382721/63dSFMQ6_normal.jpg"/>
    <hyperlink ref="F219" r:id="rId779" display="http://pbs.twimg.com/profile_images/1098841038746202112/jxbfoML__normal.jpg"/>
    <hyperlink ref="F200" r:id="rId780" display="http://pbs.twimg.com/profile_images/1042329941940088833/SxXTQL_S_normal.jpg"/>
    <hyperlink ref="F42" r:id="rId781" display="http://pbs.twimg.com/profile_images/1150747884008214528/-prS5p0t_normal.png"/>
    <hyperlink ref="F220" r:id="rId782" display="http://pbs.twimg.com/profile_images/1085297598645395457/azr24VZU_normal.jpg"/>
    <hyperlink ref="F221" r:id="rId783" display="http://pbs.twimg.com/profile_images/1139938834093879296/gMcT03Hy_normal.jpg"/>
    <hyperlink ref="F44" r:id="rId784" display="http://pbs.twimg.com/profile_images/994971479203860481/uOKVrRKj_normal.jpg"/>
    <hyperlink ref="F38" r:id="rId785" display="http://pbs.twimg.com/profile_images/1093544283066564608/8qqd4uwy_normal.jpg"/>
    <hyperlink ref="F40" r:id="rId786" display="http://pbs.twimg.com/profile_images/994982421236977664/9LP1izug_normal.jpg"/>
    <hyperlink ref="F39" r:id="rId787" display="http://pbs.twimg.com/profile_images/1087860045667332096/LYwSyjVu_normal.jpg"/>
    <hyperlink ref="F199" r:id="rId788" display="http://pbs.twimg.com/profile_images/1123607370087772160/FVEbOUQF_normal.jpg"/>
    <hyperlink ref="F134" r:id="rId789" display="http://pbs.twimg.com/profile_images/1149358239408119809/mNPQtngs_normal.jpg"/>
    <hyperlink ref="F158" r:id="rId790" display="http://pbs.twimg.com/profile_images/71372076/stan_normal.jpg"/>
    <hyperlink ref="F222" r:id="rId791" display="http://pbs.twimg.com/profile_images/1104344392679280641/e3_U9TDx_normal.jpg"/>
    <hyperlink ref="F223" r:id="rId792" display="http://pbs.twimg.com/profile_images/1113839882214854657/k3Cf74w1_normal.jpg"/>
    <hyperlink ref="F224" r:id="rId793" display="http://pbs.twimg.com/profile_images/1112843862098075648/g1sBzzX3_normal.jpg"/>
    <hyperlink ref="F181" r:id="rId794" display="http://pbs.twimg.com/profile_images/1115836537298722818/v3nzJj9K_normal.jpg"/>
    <hyperlink ref="F51" r:id="rId795" display="http://pbs.twimg.com/profile_images/995887541168599041/sY8H8M3D_normal.jpg"/>
    <hyperlink ref="F225" r:id="rId796" display="http://pbs.twimg.com/profile_images/1132844926910238721/u7YbT0UG_normal.jpg"/>
    <hyperlink ref="F30" r:id="rId797" display="http://pbs.twimg.com/profile_images/1101828519913500673/aU61Xn8h_normal.jpg"/>
    <hyperlink ref="F115" r:id="rId798" display="http://pbs.twimg.com/profile_images/1145042345420869633/1q9KhKZ9_normal.jpg"/>
    <hyperlink ref="F226" r:id="rId799" display="http://pbs.twimg.com/profile_images/1060456627935956993/oldH0VzR_normal.jpg"/>
    <hyperlink ref="F227" r:id="rId800" display="http://pbs.twimg.com/profile_images/1147365873084239875/C5fmaEEd_normal.jpg"/>
    <hyperlink ref="F141" r:id="rId801" display="http://pbs.twimg.com/profile_images/1104462031053312000/r8ElR9en_normal.jpg"/>
    <hyperlink ref="F142" r:id="rId802" display="http://pbs.twimg.com/profile_images/870846194490253312/fEdGH_EK_normal.jpg"/>
    <hyperlink ref="F102" r:id="rId803" display="http://pbs.twimg.com/profile_images/1148666348198871041/xK_XKdMy_normal.jpg"/>
    <hyperlink ref="F228" r:id="rId804" display="http://pbs.twimg.com/profile_images/1144220695511126019/uOm_k6rw_normal.jpg"/>
    <hyperlink ref="F229" r:id="rId805" display="http://pbs.twimg.com/profile_images/378800000660224966/ab04d55adc321728a18233f9496a6818_normal.jpeg"/>
    <hyperlink ref="F230" r:id="rId806" display="http://pbs.twimg.com/profile_images/1145939509554614273/nA_u7Hgk_normal.jpg"/>
    <hyperlink ref="F231" r:id="rId807" display="http://pbs.twimg.com/profile_images/1139763287434784769/V1KvaEp7_normal.jpg"/>
    <hyperlink ref="F232" r:id="rId808" display="http://pbs.twimg.com/profile_images/893650768506478593/ORROmzSe_normal.jpg"/>
    <hyperlink ref="F97" r:id="rId809" display="http://pbs.twimg.com/profile_images/688459867544252417/y8u29bKm_normal.jpg"/>
    <hyperlink ref="F233" r:id="rId810" display="http://pbs.twimg.com/profile_images/117640211/IMG_8375_normal.JPG"/>
    <hyperlink ref="F234" r:id="rId811" display="http://pbs.twimg.com/profile_images/1082805884160540672/YRB7k8wP_normal.jpg"/>
    <hyperlink ref="F99" r:id="rId812" display="http://pbs.twimg.com/profile_images/1120426402749329408/0_CvBjHs_normal.jpg"/>
    <hyperlink ref="F18" r:id="rId813" display="http://pbs.twimg.com/profile_images/1142526863585230848/Z0EMK52T_normal.jpg"/>
    <hyperlink ref="F37" r:id="rId814" display="http://pbs.twimg.com/profile_images/1148013961066905600/JqghQ-TK_normal.jpg"/>
    <hyperlink ref="F13" r:id="rId815" display="http://pbs.twimg.com/profile_images/1148830540683808768/FCcOPjK-_normal.jpg"/>
    <hyperlink ref="F46" r:id="rId816" display="http://pbs.twimg.com/profile_images/1008144761327374336/G51vFyxF_normal.jpg"/>
    <hyperlink ref="F143" r:id="rId817" display="http://pbs.twimg.com/profile_images/1149848951056506880/37BOUpCl_normal.jpg"/>
    <hyperlink ref="F144" r:id="rId818" display="http://pbs.twimg.com/profile_images/826336801929383936/N2fA_Cuz_normal.jpg"/>
    <hyperlink ref="F119" r:id="rId819" display="http://pbs.twimg.com/profile_images/1150614323422814209/b5KTEiEK_normal.jpg"/>
    <hyperlink ref="F10" r:id="rId820" display="http://pbs.twimg.com/profile_images/1144770874370908161/PtcsaiIl_normal.jpg"/>
    <hyperlink ref="F58" r:id="rId821" display="http://pbs.twimg.com/profile_images/1147155604458184704/j4CE7yo9_normal.jpg"/>
    <hyperlink ref="F57" r:id="rId822" display="http://pbs.twimg.com/profile_images/1013804069813616644/LRfibbl-_normal.jpg"/>
    <hyperlink ref="F48" r:id="rId823" display="http://pbs.twimg.com/profile_images/776185375073177600/FbmqHzYK_normal.jpg"/>
    <hyperlink ref="F49" r:id="rId824" display="http://pbs.twimg.com/profile_images/659412932409757696/h664VMe1_normal.png"/>
    <hyperlink ref="F26" r:id="rId825" display="http://pbs.twimg.com/profile_images/1032424326375456768/ox7RWNG3_normal.jpg"/>
    <hyperlink ref="F235" r:id="rId826" display="http://pbs.twimg.com/profile_images/1065379521556287488/zFxApcRq_normal.jpg"/>
    <hyperlink ref="F45" r:id="rId827" display="http://pbs.twimg.com/profile_images/1147438833526611968/xf-WnVpn_normal.png"/>
    <hyperlink ref="F236" r:id="rId828" display="http://pbs.twimg.com/profile_images/1147793441268609025/zdKutKy8_normal.jpg"/>
    <hyperlink ref="F237" r:id="rId829" display="http://pbs.twimg.com/profile_images/1133943154179280896/g3vv0LcJ_normal.jpg"/>
    <hyperlink ref="F159" r:id="rId830" display="http://pbs.twimg.com/profile_images/1117435635667734528/0as45rnD_normal.jpg"/>
    <hyperlink ref="F145" r:id="rId831" display="http://pbs.twimg.com/profile_images/963022216974798849/0UNO8nBN_normal.jpg"/>
    <hyperlink ref="F238" r:id="rId832" display="http://pbs.twimg.com/profile_images/1147661012734230528/9QNYVDSI_normal.jpg"/>
    <hyperlink ref="F239" r:id="rId833" display="http://pbs.twimg.com/profile_images/1090102724295868417/POHKUTGX_normal.jpg"/>
    <hyperlink ref="F77" r:id="rId834" display="http://pbs.twimg.com/profile_images/1140612976023605248/rNarcI4V_normal.jpg"/>
    <hyperlink ref="F4" r:id="rId835" display="http://pbs.twimg.com/profile_images/1144640107804151808/NrLa73un_normal.png"/>
    <hyperlink ref="F121" r:id="rId836" display="http://pbs.twimg.com/profile_images/1046520562426818561/WRAULug-_normal.jpg"/>
    <hyperlink ref="F6" r:id="rId837" display="http://pbs.twimg.com/profile_images/991762807921238016/RrvSKK4h_normal.jpg"/>
    <hyperlink ref="F174" r:id="rId838" display="http://pbs.twimg.com/profile_images/1113213098427600897/vyiXtDvi_normal.jpg"/>
    <hyperlink ref="F78" r:id="rId839" display="http://pbs.twimg.com/profile_images/1070880029175889920/8BKuXaQy_normal.jpg"/>
    <hyperlink ref="F240" r:id="rId840" display="http://pbs.twimg.com/profile_images/989640277081149444/MSuf7bhf_normal.jpg"/>
    <hyperlink ref="F131" r:id="rId841" display="http://pbs.twimg.com/profile_images/1091981371692716032/ORmsIJXy_normal.jpg"/>
    <hyperlink ref="F16" r:id="rId842" display="http://pbs.twimg.com/profile_images/1140227280121278465/sXbK9916_normal.jpg"/>
    <hyperlink ref="F241" r:id="rId843" display="http://pbs.twimg.com/profile_images/1054609440509444096/TNpwV006_normal.jpg"/>
    <hyperlink ref="F182" r:id="rId844" display="http://pbs.twimg.com/profile_images/1144294572874448896/H2gaUF-D_normal.png"/>
    <hyperlink ref="F54" r:id="rId845" display="http://pbs.twimg.com/profile_images/1123731917302579200/evvm1jgf_normal.jpg"/>
    <hyperlink ref="F242" r:id="rId846" display="http://pbs.twimg.com/profile_images/1141738961586544642/kWFr79ZC_normal.jpg"/>
    <hyperlink ref="F160" r:id="rId847" display="http://pbs.twimg.com/profile_images/1139912130285703168/r3vLJj8c_normal.jpg"/>
    <hyperlink ref="F146" r:id="rId848" display="http://pbs.twimg.com/profile_images/1076166088717529088/SfsgahPZ_normal.jpg"/>
    <hyperlink ref="F243" r:id="rId849" display="http://pbs.twimg.com/profile_images/1144362069749198849/dGHJZ3rE_normal.jpg"/>
    <hyperlink ref="F244" r:id="rId850" display="http://pbs.twimg.com/profile_images/1847120262/image_normal.jpg"/>
    <hyperlink ref="F245" r:id="rId851" display="http://pbs.twimg.com/profile_images/1142669560425930754/thdqlW-s_normal.jpg"/>
    <hyperlink ref="F246" r:id="rId852" display="http://pbs.twimg.com/profile_images/1119630134149992450/yh60ZoJK_normal.jpg"/>
    <hyperlink ref="F24" r:id="rId853" display="http://pbs.twimg.com/profile_images/1084714636904001538/QFVDr3tt_normal.jpg"/>
    <hyperlink ref="F101" r:id="rId854" display="http://pbs.twimg.com/profile_images/859505352857055233/VTtZn6cN_normal.jpg"/>
    <hyperlink ref="F23" r:id="rId855" display="http://pbs.twimg.com/profile_images/548522605284560897/f3myTEG3_normal.jpeg"/>
    <hyperlink ref="F135" r:id="rId856" display="http://pbs.twimg.com/profile_images/885319656923422721/qsjgRflR_normal.jpg"/>
    <hyperlink ref="F161" r:id="rId857" display="http://pbs.twimg.com/profile_images/439252405604331520/vPUfBAgq_normal.jpeg"/>
    <hyperlink ref="F79" r:id="rId858" display="http://pbs.twimg.com/profile_images/1067523520433963009/ViqDJHz5_normal.jpg"/>
    <hyperlink ref="F247" r:id="rId859" display="http://pbs.twimg.com/profile_images/1016667685457932288/mNTS2aBP_normal.jpg"/>
    <hyperlink ref="F248" r:id="rId860" display="http://pbs.twimg.com/profile_images/1078461909790326784/ZjTZZmUk_normal.jpg"/>
    <hyperlink ref="F249" r:id="rId861" display="http://pbs.twimg.com/profile_images/1036473115210145792/SAIxlmuj_normal.jpg"/>
    <hyperlink ref="F67" r:id="rId862" display="http://pbs.twimg.com/profile_images/1150317563705987072/v4p9TapQ_normal.jpg"/>
    <hyperlink ref="F175" r:id="rId863" display="http://pbs.twimg.com/profile_images/378800000007177802/cd105431520e6473c9939d5a00a6996b_normal.jpeg"/>
    <hyperlink ref="F162" r:id="rId864" display="http://pbs.twimg.com/profile_images/954359043375562752/oTjPWS_O_normal.jpg"/>
    <hyperlink ref="F147" r:id="rId865" display="http://pbs.twimg.com/profile_images/945878059940421633/xIiJXovA_normal.jpg"/>
    <hyperlink ref="F63" r:id="rId866" display="http://pbs.twimg.com/profile_images/1150589387874406405/DnZUg-ur_normal.jpg"/>
    <hyperlink ref="F250" r:id="rId867" display="http://pbs.twimg.com/profile_images/1150578195915296769/esfFk1AQ_normal.jpg"/>
    <hyperlink ref="F163" r:id="rId868" display="http://pbs.twimg.com/profile_images/1928421648/image_normal.jpg"/>
    <hyperlink ref="F148" r:id="rId869" display="http://pbs.twimg.com/profile_images/1031906400580993025/u3oCdGsF_normal.jpg"/>
    <hyperlink ref="F136" r:id="rId870" display="http://abs.twimg.com/sticky/default_profile_images/default_profile_normal.png"/>
    <hyperlink ref="F164" r:id="rId871" display="http://pbs.twimg.com/profile_images/658399311802163200/ziztE2QS_normal.jpg"/>
    <hyperlink ref="F251" r:id="rId872" display="http://pbs.twimg.com/profile_images/1066510807649808384/IhwsJxDi_normal.jpg"/>
    <hyperlink ref="F252" r:id="rId873" display="http://pbs.twimg.com/profile_images/1144575358236266497/vqxFt2M0_normal.jpg"/>
    <hyperlink ref="F34" r:id="rId874" display="http://pbs.twimg.com/profile_images/322199476/20031107_Parker_s_Family_Porttrait_normal.JPG"/>
    <hyperlink ref="F32" r:id="rId875" display="http://pbs.twimg.com/profile_images/1141869565389025285/b9E1RfU__normal.jpg"/>
    <hyperlink ref="F130" r:id="rId876" display="http://pbs.twimg.com/profile_images/1069653686052380674/Li48Kf1B_normal.jpg"/>
    <hyperlink ref="F253" r:id="rId877" display="http://pbs.twimg.com/profile_images/1139340524735934464/kq5RQOAy_normal.jpg"/>
    <hyperlink ref="F68" r:id="rId878" display="http://pbs.twimg.com/profile_images/1103678905091833857/v0YmQu7Q_normal.jpg"/>
    <hyperlink ref="F69" r:id="rId879" display="http://pbs.twimg.com/profile_images/1135251706227363840/sFaoIugJ_normal.jpg"/>
    <hyperlink ref="F70" r:id="rId880" display="http://pbs.twimg.com/profile_images/1120661276236177408/biEvJMz2_normal.jpg"/>
    <hyperlink ref="F254" r:id="rId881" display="http://pbs.twimg.com/profile_images/777487987793797121/e2sdwquE_normal.jpg"/>
    <hyperlink ref="F255" r:id="rId882" display="http://pbs.twimg.com/profile_images/1125792807082442753/6dpNTdFT_normal.jpg"/>
    <hyperlink ref="F256" r:id="rId883" display="http://pbs.twimg.com/profile_images/1144411777704308736/D9LEJod7_normal.jpg"/>
    <hyperlink ref="F257" r:id="rId884" display="http://pbs.twimg.com/profile_images/1149089230045569024/9KUSZqca_normal.jpg"/>
    <hyperlink ref="F110" r:id="rId885" display="http://pbs.twimg.com/profile_images/1146745434582528000/3M-T4TiO_normal.jpg"/>
    <hyperlink ref="F19" r:id="rId886" display="http://pbs.twimg.com/profile_images/925467304749617152/B6qrbn7R_normal.jpg"/>
    <hyperlink ref="F111" r:id="rId887" display="http://pbs.twimg.com/profile_images/1081753399278952448/GXn08M95_normal.jpg"/>
    <hyperlink ref="F258" r:id="rId888" display="http://pbs.twimg.com/profile_images/672386937253048320/NijycARA_normal.jpg"/>
    <hyperlink ref="F259" r:id="rId889" display="http://pbs.twimg.com/profile_images/481210139144630272/M_ntE4ST_normal.jpeg"/>
    <hyperlink ref="F260" r:id="rId890" display="http://pbs.twimg.com/profile_images/1148217962521878528/N8DGnfNC_normal.jpg"/>
    <hyperlink ref="F165" r:id="rId891" display="http://pbs.twimg.com/profile_images/505565892814835712/1aT7HJdq_normal.jpeg"/>
    <hyperlink ref="F149" r:id="rId892" display="http://pbs.twimg.com/profile_images/1103368575224594433/GGWqZt8Q_normal.jpg"/>
    <hyperlink ref="F261" r:id="rId893" display="http://pbs.twimg.com/profile_images/1147704521352732672/WZ-kMfxS_normal.jpg"/>
    <hyperlink ref="F262" r:id="rId894" display="http://pbs.twimg.com/profile_images/1139015067914182661/pzQsRlwY_normal.jpg"/>
    <hyperlink ref="F263" r:id="rId895" display="http://pbs.twimg.com/profile_images/1103354053654970368/owIGSzQn_normal.jpg"/>
    <hyperlink ref="F264" r:id="rId896" display="http://pbs.twimg.com/profile_images/1108558134681976832/QcHAeW-Q_normal.jpg"/>
    <hyperlink ref="F265" r:id="rId897" display="http://pbs.twimg.com/profile_images/1147556101107458049/HxKKSA0O_normal.jpg"/>
    <hyperlink ref="F266" r:id="rId898" display="http://pbs.twimg.com/profile_images/1066052266526830592/qlK9MKdd_normal.jpg"/>
    <hyperlink ref="F267" r:id="rId899" display="http://pbs.twimg.com/profile_images/1126321609189535749/JNoS4dZr_normal.jpg"/>
    <hyperlink ref="F268" r:id="rId900" display="http://pbs.twimg.com/profile_images/1138967817217351681/AklUR3bz_normal.jpg"/>
    <hyperlink ref="F150" r:id="rId901" display="http://pbs.twimg.com/profile_images/1129393020997128192/Brm-hROK_normal.jpg"/>
    <hyperlink ref="F137" r:id="rId902" display="http://pbs.twimg.com/profile_images/1150226583950680064/ZnYkDQ5F_normal.jpg"/>
    <hyperlink ref="F269" r:id="rId903" display="http://pbs.twimg.com/profile_images/1150668915565060096/3CSVwDj5_normal.png"/>
    <hyperlink ref="F129" r:id="rId904" display="http://pbs.twimg.com/profile_images/1135583032755269633/g-NhT1Cg_normal.jpg"/>
    <hyperlink ref="F193" r:id="rId905" display="http://pbs.twimg.com/profile_images/1147717925652115458/_GMNKyl8_normal.jpg"/>
    <hyperlink ref="F194" r:id="rId906" display="http://pbs.twimg.com/profile_images/1102809673781125121/NNKRJ0WX_normal.jpg"/>
    <hyperlink ref="F120" r:id="rId907" display="http://pbs.twimg.com/profile_images/1123512793821478917/zCJ-pjV3_normal.jpg"/>
    <hyperlink ref="F103" r:id="rId908" display="http://pbs.twimg.com/profile_images/750896300594384896/EeGt5I6d_normal.jpg"/>
    <hyperlink ref="F117" r:id="rId909" display="http://pbs.twimg.com/profile_images/1144983331513274368/eoohYnLl_normal.jpg"/>
    <hyperlink ref="F20" r:id="rId910" display="http://pbs.twimg.com/profile_images/1148068396124295168/PHEAlPQg_normal.png"/>
    <hyperlink ref="F80" r:id="rId911" display="http://pbs.twimg.com/profile_images/1104529438740488195/bDCcGlQo_normal.jpg"/>
    <hyperlink ref="F25" r:id="rId912" display="http://pbs.twimg.com/profile_images/1137433337146961921/7JFkpUYV_normal.jpg"/>
    <hyperlink ref="F270" r:id="rId913" display="http://pbs.twimg.com/profile_images/1095205794860097537/o0uARNGI_normal.jpg"/>
    <hyperlink ref="F271" r:id="rId914" display="http://pbs.twimg.com/profile_images/1105711477074391040/kzVmoloZ_normal.jpg"/>
    <hyperlink ref="F272" r:id="rId915" display="http://pbs.twimg.com/profile_images/1133182300081008641/GIloTI1t_normal.jpg"/>
    <hyperlink ref="F273" r:id="rId916" display="http://pbs.twimg.com/profile_images/1146943737257291776/ob5GF7o0_normal.jpg"/>
    <hyperlink ref="F274" r:id="rId917" display="http://pbs.twimg.com/profile_images/745068679939792896/9C10PKJc_normal.jpg"/>
    <hyperlink ref="F81" r:id="rId918" display="http://pbs.twimg.com/profile_images/1134946279035944960/vYgUlY8u_normal.jpg"/>
    <hyperlink ref="F275" r:id="rId919" display="http://pbs.twimg.com/profile_images/1129854504063590400/eBI_Tufd_normal.jpg"/>
    <hyperlink ref="F276" r:id="rId920" display="http://pbs.twimg.com/profile_images/1125110117064531968/vY_Wo6HV_normal.png"/>
    <hyperlink ref="F122" r:id="rId921" display="http://pbs.twimg.com/profile_images/1122367797911121920/8IwFak6e_normal.jpg"/>
    <hyperlink ref="F277" r:id="rId922" display="http://pbs.twimg.com/profile_images/1123998659480309766/gG2IrUPU_normal.jpg"/>
    <hyperlink ref="F278" r:id="rId923" display="http://pbs.twimg.com/profile_images/1141839933944008704/ZGD6zsjF_normal.jpg"/>
    <hyperlink ref="F279" r:id="rId924" display="http://pbs.twimg.com/profile_images/1145467523132882944/AO1ux88W_normal.jpg"/>
    <hyperlink ref="F280" r:id="rId925" display="http://pbs.twimg.com/profile_images/802511785207230464/LuXWGPib_normal.jpg"/>
    <hyperlink ref="F31" r:id="rId926" display="http://pbs.twimg.com/profile_images/1087535071194685443/kWRA1n8t_normal.jpg"/>
    <hyperlink ref="F116" r:id="rId927" display="http://pbs.twimg.com/profile_images/1084965441452179456/LJ-z2EFl_normal.jpg"/>
    <hyperlink ref="F281" r:id="rId928" display="http://pbs.twimg.com/profile_images/940327012648079362/UbqtXFAd_normal.jpg"/>
    <hyperlink ref="F123" r:id="rId929" display="http://pbs.twimg.com/profile_images/1150434687166406656/oDR2AUp7_normal.jpg"/>
    <hyperlink ref="F282" r:id="rId930" display="http://pbs.twimg.com/profile_images/986073240643698688/GfzC-4p__normal.jpg"/>
    <hyperlink ref="F283" r:id="rId931" display="http://pbs.twimg.com/profile_images/1141728806316777473/S2BDPXGs_normal.jpg"/>
    <hyperlink ref="F71" r:id="rId932" display="http://pbs.twimg.com/profile_images/1146545363932893184/BxkZdqNl_normal.jpg"/>
    <hyperlink ref="F284" r:id="rId933" display="http://pbs.twimg.com/profile_images/1138919297793843200/Gml2gUja_normal.jpg"/>
    <hyperlink ref="F41" r:id="rId934" display="http://pbs.twimg.com/profile_images/987382481774170114/5bEK6TF5_normal.jpg"/>
    <hyperlink ref="F195" r:id="rId935" display="http://pbs.twimg.com/profile_images/1144153752288538624/IlXwgH8l_normal.jpg"/>
    <hyperlink ref="F196" r:id="rId936" display="http://pbs.twimg.com/profile_images/1045358029456183298/z9WMYoDR_normal.jpg"/>
    <hyperlink ref="F197" r:id="rId937" display="http://pbs.twimg.com/profile_images/1000790798882037761/FoEvNMrx_normal.jpg"/>
    <hyperlink ref="F198" r:id="rId938" display="http://pbs.twimg.com/profile_images/1062672597362634753/YqNcJIoT_normal.jpg"/>
    <hyperlink ref="F59" r:id="rId939" display="http://pbs.twimg.com/profile_images/995162614605885440/wXnbAN4Q_normal.jpg"/>
    <hyperlink ref="F285" r:id="rId940" display="http://pbs.twimg.com/profile_images/1089627634932346881/M47AGPDh_normal.jpg"/>
    <hyperlink ref="F286" r:id="rId941" display="http://pbs.twimg.com/profile_images/1057451300814753792/VyOShYNO_normal.jpg"/>
    <hyperlink ref="F287" r:id="rId942" display="http://pbs.twimg.com/profile_images/1125149647402487808/q_LDt-Xw_normal.jpg"/>
    <hyperlink ref="F27" r:id="rId943" display="http://pbs.twimg.com/profile_images/723130481223602176/8oBZLn7B_normal.jpg"/>
    <hyperlink ref="F288" r:id="rId944" display="http://pbs.twimg.com/profile_images/1120897704429854722/5k9WQsS9_normal.jpg"/>
    <hyperlink ref="F289" r:id="rId945" display="http://pbs.twimg.com/profile_images/1140057998997577729/c34F4_i0_normal.png"/>
    <hyperlink ref="F108" r:id="rId946" display="http://pbs.twimg.com/profile_images/1133596974110916608/0osvzMmP_normal.jpg"/>
    <hyperlink ref="F14" r:id="rId947" display="http://pbs.twimg.com/profile_images/1071510272085508097/r1fNMp0f_normal.jpg"/>
    <hyperlink ref="F290" r:id="rId948" display="http://pbs.twimg.com/profile_images/1147977818426531840/Ox8SOwoq_normal.jpg"/>
    <hyperlink ref="F291" r:id="rId949" display="http://pbs.twimg.com/profile_images/1065768866146471936/hRQN2p5D_normal.jpg"/>
    <hyperlink ref="F292" r:id="rId950" display="http://pbs.twimg.com/profile_images/1125129743190372352/SU4jzxvK_normal.jpg"/>
    <hyperlink ref="F293" r:id="rId951" display="http://pbs.twimg.com/profile_images/1036720666727333891/zCy2ss6I_normal.jpg"/>
    <hyperlink ref="F166" r:id="rId952" display="http://pbs.twimg.com/profile_images/1123324334788030465/SrXvQxLs_normal.jpg"/>
    <hyperlink ref="F151" r:id="rId953" display="http://pbs.twimg.com/profile_images/918001890163433472/EgQu1-4N_normal.jpg"/>
    <hyperlink ref="F167" r:id="rId954" display="http://pbs.twimg.com/profile_images/1142863478337744897/to0CTWQV_normal.jpg"/>
    <hyperlink ref="F152" r:id="rId955" display="http://pbs.twimg.com/profile_images/1112753574780588032/5OR8h43N_normal.png"/>
    <hyperlink ref="F294" r:id="rId956" display="http://pbs.twimg.com/profile_images/1146599670023512064/Am6VleTu_normal.jpg"/>
    <hyperlink ref="F183" r:id="rId957" display="http://pbs.twimg.com/profile_images/1150484964669923328/CS_qh_ZP_normal.jpg"/>
    <hyperlink ref="F52" r:id="rId958" display="http://pbs.twimg.com/profile_images/1150200031724445696/4infPUAX_normal.jpg"/>
    <hyperlink ref="F184" r:id="rId959" display="http://pbs.twimg.com/profile_images/1118729797373517824/nFLXIUvP_normal.jpg"/>
    <hyperlink ref="F295" r:id="rId960" display="http://pbs.twimg.com/profile_images/1081981231183605760/KeSgug-1_normal.jpg"/>
    <hyperlink ref="F296" r:id="rId961" display="http://pbs.twimg.com/profile_images/1148009534528659456/9L1l3qN2_normal.jpg"/>
    <hyperlink ref="F124" r:id="rId962" display="http://pbs.twimg.com/profile_images/894425000735686656/-00sjl0N_normal.jpg"/>
    <hyperlink ref="F125" r:id="rId963" display="http://pbs.twimg.com/profile_images/1137782331975094272/t-ZrG58h_normal.jpg"/>
    <hyperlink ref="F297" r:id="rId964" display="http://pbs.twimg.com/profile_images/1142798358362427393/CqtC89n2_normal.jpg"/>
    <hyperlink ref="F298" r:id="rId965" display="http://pbs.twimg.com/profile_images/1093731781495402497/f3OcLfp1_normal.jpg"/>
    <hyperlink ref="F299" r:id="rId966" display="http://pbs.twimg.com/profile_images/1145426316176625666/vsz87mIy_normal.jpg"/>
    <hyperlink ref="F300" r:id="rId967" display="http://pbs.twimg.com/profile_images/1104554129568006144/NmqtVIiz_normal.jpg"/>
    <hyperlink ref="F301" r:id="rId968" display="http://pbs.twimg.com/profile_images/1110085501506093056/xaGGatP3_normal.jpg"/>
    <hyperlink ref="F302" r:id="rId969" display="http://pbs.twimg.com/profile_images/1113942879007801351/r0JK1_Mk_normal.jpg"/>
    <hyperlink ref="F56" r:id="rId970" display="http://pbs.twimg.com/profile_images/1070714819639238657/W62sWbsu_normal.jpg"/>
    <hyperlink ref="F176" r:id="rId971" display="http://pbs.twimg.com/profile_images/1138620953406201856/bBqlwQfT_normal.jpg"/>
    <hyperlink ref="F177" r:id="rId972" display="http://pbs.twimg.com/profile_images/513070662/Lisa_Lisa_normal.jpg"/>
    <hyperlink ref="F303" r:id="rId973" display="http://pbs.twimg.com/profile_images/639160597423226880/jn4Snevy_normal.jpg"/>
    <hyperlink ref="F72" r:id="rId974" display="http://pbs.twimg.com/profile_images/1005625002681602050/aYRYAgKi_normal.jpg"/>
    <hyperlink ref="F132" r:id="rId975" display="http://pbs.twimg.com/profile_images/1102008207751434240/NDI6aUOO_normal.jpg"/>
    <hyperlink ref="F33" r:id="rId976" display="http://pbs.twimg.com/profile_images/1148833694104338432/f8EAAkZW_normal.jpg"/>
    <hyperlink ref="F304" r:id="rId977" display="http://pbs.twimg.com/profile_images/1140451130708832257/tc5uAyUD_normal.jpg"/>
    <hyperlink ref="F305" r:id="rId978" display="http://pbs.twimg.com/profile_images/1122313470018383873/gf0AhjNX_normal.jpg"/>
    <hyperlink ref="F82" r:id="rId979" display="http://pbs.twimg.com/profile_images/1145466633231712257/mekZHNRw_normal.jpg"/>
    <hyperlink ref="F126" r:id="rId980" display="http://pbs.twimg.com/profile_images/1100637382422994944/6vhybKpV_normal.jpg"/>
    <hyperlink ref="F306" r:id="rId981" display="http://pbs.twimg.com/profile_images/1149867360070885376/S1JfBSQq_normal.jpg"/>
    <hyperlink ref="F61" r:id="rId982" display="http://pbs.twimg.com/profile_images/1147923100702584839/CZyYaOPi_normal.jpg"/>
    <hyperlink ref="F307" r:id="rId983" display="http://pbs.twimg.com/profile_images/1119668052596011009/w6dVaRBD_normal.jpg"/>
    <hyperlink ref="F308" r:id="rId984" display="http://pbs.twimg.com/profile_images/873152572307234816/6JE0nQBP_normal.jpg"/>
    <hyperlink ref="F73" r:id="rId985" display="http://pbs.twimg.com/profile_images/881964303586406403/LmTS-n2P_normal.jpg"/>
    <hyperlink ref="F118" r:id="rId986" display="http://pbs.twimg.com/profile_images/1146190103041269761/j_z1FLp8_normal.jpg"/>
    <hyperlink ref="F127" r:id="rId987" display="http://pbs.twimg.com/profile_images/1062438250923679747/q5g82rgL_normal.jpg"/>
    <hyperlink ref="F309" r:id="rId988" display="http://pbs.twimg.com/profile_images/1098250158654005248/37OsoA4C_normal.jpg"/>
    <hyperlink ref="F310" r:id="rId989" display="http://pbs.twimg.com/profile_images/1147995311945728000/t-fdoZrN_normal.jpg"/>
    <hyperlink ref="F311" r:id="rId990" display="http://pbs.twimg.com/profile_images/1123574190811025408/0gM0DIFy_normal.jpg"/>
    <hyperlink ref="F83" r:id="rId991" display="http://abs.twimg.com/sticky/default_profile_images/default_profile_normal.png"/>
    <hyperlink ref="F312" r:id="rId992" display="http://pbs.twimg.com/profile_images/1149327037322207233/gRtAGUDr_normal.jpg"/>
    <hyperlink ref="F313" r:id="rId993" display="http://pbs.twimg.com/profile_images/759254835757801472/aQEDLVs5_normal.jpg"/>
    <hyperlink ref="F185" r:id="rId994" display="http://pbs.twimg.com/profile_images/781869423598637056/PliJN5f0_normal.jpg"/>
    <hyperlink ref="F53" r:id="rId995" display="http://pbs.twimg.com/profile_images/1000744292120489984/TgGgV766_normal.jpg"/>
    <hyperlink ref="F186" r:id="rId996" display="http://pbs.twimg.com/profile_images/1148457628735086592/RQdQgNFH_normal.jpg"/>
    <hyperlink ref="F314" r:id="rId997" display="http://pbs.twimg.com/profile_images/1149690688474427392/OK1hgBvi_normal.jpg"/>
    <hyperlink ref="F315" r:id="rId998" display="http://pbs.twimg.com/profile_images/1124297969493250048/Y_QhGM4-_normal.png"/>
    <hyperlink ref="F74" r:id="rId999" display="http://pbs.twimg.com/profile_images/842391660604481536/xClvRv1h_normal.jpg"/>
    <hyperlink ref="F316" r:id="rId1000" display="http://pbs.twimg.com/profile_images/466053868783435776/ZZKFW0Y4_normal.jpeg"/>
    <hyperlink ref="F317" r:id="rId1001" display="http://pbs.twimg.com/profile_images/1148452266246119424/FXHgX3eV_normal.jpg"/>
    <hyperlink ref="F318" r:id="rId1002" display="http://pbs.twimg.com/profile_images/935993980155715587/3CsallUE_normal.jpg"/>
    <hyperlink ref="F36" r:id="rId1003" display="http://pbs.twimg.com/profile_images/1145721023804739584/kmNA5QPP_normal.png"/>
    <hyperlink ref="F128" r:id="rId1004" display="http://pbs.twimg.com/profile_images/899063904411815940/jGaNcvvD_normal.jpg"/>
    <hyperlink ref="F75" r:id="rId1005" display="http://pbs.twimg.com/profile_images/944462036775288833/Yew1T36J_normal.jpg"/>
    <hyperlink ref="F319" r:id="rId1006" display="http://pbs.twimg.com/profile_images/481315259672961024/JTSUfyWX_normal.jpeg"/>
    <hyperlink ref="F153" r:id="rId1007" display="http://pbs.twimg.com/profile_images/1101712115155365893/4P7BLIG5_normal.jpg"/>
    <hyperlink ref="F154" r:id="rId1008" display="http://pbs.twimg.com/profile_images/1141810877928099840/nQpzwCEY_normal.png"/>
    <hyperlink ref="F62" r:id="rId1009" display="http://pbs.twimg.com/profile_images/669618997386588160/5V0jbDav_normal.jpg"/>
    <hyperlink ref="F320" r:id="rId1010" display="http://pbs.twimg.com/profile_images/769171081852751873/Iq4WuI5H_normal.jpg"/>
    <hyperlink ref="F105" r:id="rId1011" display="http://pbs.twimg.com/profile_images/1015865720167489536/EFpmgZ3S_normal.jpg"/>
    <hyperlink ref="F28" r:id="rId1012" display="http://pbs.twimg.com/profile_images/1134859468259373058/PXCip79-_normal.jpg"/>
    <hyperlink ref="F35" r:id="rId1013" display="http://pbs.twimg.com/profile_images/1042298912751665152/nXyf4ky4_normal.jpg"/>
    <hyperlink ref="F98" r:id="rId1014" display="http://pbs.twimg.com/profile_images/1135399237515075584/Qat93zyt_normal.png"/>
    <hyperlink ref="F7" r:id="rId1015" display="http://pbs.twimg.com/profile_images/1141614468364816385/Et8HmlOD_normal.jpg"/>
    <hyperlink ref="F107" r:id="rId1016" display="http://pbs.twimg.com/profile_images/680714072292065280/jnLWJ9Er_normal.jpg"/>
    <hyperlink ref="F321" r:id="rId1017" display="http://pbs.twimg.com/profile_images/1120720205762781186/_torFm9s_normal.png"/>
    <hyperlink ref="F322" r:id="rId1018" display="http://pbs.twimg.com/profile_images/1147420958107422722/VYHNtojU_normal.jpg"/>
    <hyperlink ref="F138" r:id="rId1019" display="http://pbs.twimg.com/profile_images/1148290105288740864/N7iZBVSp_normal.png"/>
    <hyperlink ref="F168" r:id="rId1020" display="http://pbs.twimg.com/profile_images/1147911291526406144/MriXrFKv_normal.jpg"/>
    <hyperlink ref="F323" r:id="rId1021" display="http://pbs.twimg.com/profile_images/991201008574398464/jxDCTkPz_normal.jpg"/>
    <hyperlink ref="F324" r:id="rId1022" display="http://pbs.twimg.com/profile_images/1146573004283027463/j4ezAxCT_normal.jpg"/>
    <hyperlink ref="F8" r:id="rId1023" display="http://pbs.twimg.com/profile_images/1150641757253541888/Qnsp_Fmy_normal.jpg"/>
    <hyperlink ref="F325" r:id="rId1024" display="http://pbs.twimg.com/profile_images/1134924747093946368/flptApnl_normal.jpg"/>
    <hyperlink ref="F326" r:id="rId1025" display="http://pbs.twimg.com/profile_images/1147672038875848704/ghAockDV_normal.jpg"/>
    <hyperlink ref="F60" r:id="rId1026" display="http://pbs.twimg.com/profile_images/1116756281509830656/uZ9gXbiw_normal.jpg"/>
    <hyperlink ref="F327" r:id="rId1027" display="http://pbs.twimg.com/profile_images/1149472272731668484/CvEXDHvj_normal.jpg"/>
    <hyperlink ref="F328" r:id="rId1028" display="http://pbs.twimg.com/profile_images/1143045820801015809/_jiVKgVS_normal.jpg"/>
    <hyperlink ref="F329" r:id="rId1029" display="http://pbs.twimg.com/profile_images/1140856925803827200/A9IgOi70_normal.jpg"/>
    <hyperlink ref="F91" r:id="rId1030" display="http://pbs.twimg.com/profile_images/1149700502336212992/I7x4fiE__normal.jpg"/>
    <hyperlink ref="F5" r:id="rId1031" display="http://pbs.twimg.com/profile_images/1122693798818041858/1qVTx8Sp_normal.jpg"/>
    <hyperlink ref="F92" r:id="rId1032" display="http://pbs.twimg.com/profile_images/1150479573458403328/ZBcFd_zJ_normal.jpg"/>
    <hyperlink ref="F90" r:id="rId1033" display="http://pbs.twimg.com/profile_images/1140753565067173888/PH34UtAZ_normal.jpg"/>
    <hyperlink ref="F89" r:id="rId1034" display="http://pbs.twimg.com/profile_images/1150641125603958784/NG75ocEC_normal.jpg"/>
    <hyperlink ref="F93" r:id="rId1035" display="http://pbs.twimg.com/profile_images/1150569847601995777/xV0iuNaj_normal.jpg"/>
    <hyperlink ref="F11" r:id="rId1036" display="http://pbs.twimg.com/profile_images/1085233716677337088/pFOhSHK8_normal.jpg"/>
    <hyperlink ref="F94" r:id="rId1037" display="http://pbs.twimg.com/profile_images/423496393647730689/Kxx0AlRH_normal.jpeg"/>
    <hyperlink ref="F106" r:id="rId1038" display="http://pbs.twimg.com/profile_images/739206450711396352/KHdGZBd0_normal.jpg"/>
    <hyperlink ref="F330" r:id="rId1039" display="http://pbs.twimg.com/profile_images/903881450981777408/v6k52UD0_normal.jpg"/>
    <hyperlink ref="F331" r:id="rId1040" display="http://pbs.twimg.com/profile_images/1150851575734099968/mteiSegK_normal.jpg"/>
    <hyperlink ref="F187" r:id="rId1041" display="http://pbs.twimg.com/profile_images/909902552002637825/lj-oJBy6_normal.jpg"/>
    <hyperlink ref="F332" r:id="rId1042" display="http://pbs.twimg.com/profile_images/1140743795702734849/imJstKEj_normal.jpg"/>
    <hyperlink ref="F333" r:id="rId1043" display="http://pbs.twimg.com/profile_images/1049911612679839744/3Ymy4kw6_normal.jpg"/>
    <hyperlink ref="F334" r:id="rId1044" display="http://pbs.twimg.com/profile_images/1012671781176578048/oeNoutIY_normal.jpg"/>
    <hyperlink ref="F47" r:id="rId1045" display="http://pbs.twimg.com/profile_images/785025453904003072/GZRQVoj5_normal.jpg"/>
    <hyperlink ref="F188" r:id="rId1046" display="http://pbs.twimg.com/profile_images/1113537045861892097/E7BBQCN9_normal.jpg"/>
    <hyperlink ref="F189" r:id="rId1047" display="http://pbs.twimg.com/profile_images/1087114300492300289/K5reWOE8_normal.jpg"/>
    <hyperlink ref="F190" r:id="rId1048" display="http://pbs.twimg.com/profile_images/778576589873418240/qW4SQBpw_normal.jpg"/>
    <hyperlink ref="F335" r:id="rId1049" display="http://pbs.twimg.com/profile_images/675892577971884032/Ms_LWyZH_normal.jpg"/>
    <hyperlink ref="F336" r:id="rId1050" display="http://pbs.twimg.com/profile_images/1076997704989970433/67HBvahx_normal.jpg"/>
    <hyperlink ref="F337" r:id="rId1051" display="http://pbs.twimg.com/profile_images/1149663940474892289/OaywuI7I_normal.jpg"/>
    <hyperlink ref="F338" r:id="rId1052" display="http://pbs.twimg.com/profile_images/1113082311313063936/XRoc1Hup_normal.jpg"/>
    <hyperlink ref="F339" r:id="rId1053" display="http://pbs.twimg.com/profile_images/823358252628865026/FKSwM3mI_normal.jpg"/>
    <hyperlink ref="F104" r:id="rId1054" display="http://pbs.twimg.com/profile_images/1100791571761582081/ruHbmlWl_normal.jpg"/>
    <hyperlink ref="F340" r:id="rId1055" display="http://pbs.twimg.com/profile_images/885107914087837696/46tjBj4c_normal.jpg"/>
    <hyperlink ref="F84" r:id="rId1056" display="http://pbs.twimg.com/profile_images/1130616561016946688/ZuddsQu4_normal.jpg"/>
    <hyperlink ref="F341" r:id="rId1057" display="http://pbs.twimg.com/profile_images/1145288877718024193/vFdnFev6_normal.jpg"/>
    <hyperlink ref="F85" r:id="rId1058" display="http://pbs.twimg.com/profile_images/903361363208282116/bVPILju7_normal.jpg"/>
    <hyperlink ref="F342" r:id="rId1059" display="http://pbs.twimg.com/profile_images/1137470690184052736/ZyA3bfxb_normal.jpg"/>
    <hyperlink ref="F76" r:id="rId1060" display="http://pbs.twimg.com/profile_images/1150285524197752833/gV1GmSDw_normal.jpg"/>
    <hyperlink ref="F169" r:id="rId1061" display="http://pbs.twimg.com/profile_images/1001094560460685318/YwM06SC0_normal.jpg"/>
    <hyperlink ref="F155" r:id="rId1062" display="http://pbs.twimg.com/profile_images/1107583584460857344/Ewo1E1vu_normal.png"/>
    <hyperlink ref="F139" r:id="rId1063" display="http://pbs.twimg.com/profile_images/751603756609867776/SzILJmk1_normal.jpg"/>
    <hyperlink ref="F170" r:id="rId1064" display="http://pbs.twimg.com/profile_images/1085316048801296384/8AmR6Hqi_normal.jpg"/>
    <hyperlink ref="F343" r:id="rId1065" display="http://pbs.twimg.com/profile_images/1046395980722184192/LKsKEf3P_normal.jpg"/>
    <hyperlink ref="F344" r:id="rId1066" display="http://pbs.twimg.com/profile_images/858319123197054976/AbWPhfsM_normal.jpg"/>
    <hyperlink ref="F64" r:id="rId1067" display="http://pbs.twimg.com/profile_images/1141240708151386112/Ixv5rpNr_normal.jpg"/>
    <hyperlink ref="F345" r:id="rId1068" display="http://pbs.twimg.com/profile_images/1079426709055832069/bEenIRMq_normal.jpg"/>
    <hyperlink ref="F346" r:id="rId1069" display="http://abs.twimg.com/sticky/default_profile_images/default_profile_normal.png"/>
    <hyperlink ref="F86" r:id="rId1070" display="http://pbs.twimg.com/profile_images/620341897114980352/BKUtVhfn_normal.jpg"/>
    <hyperlink ref="F87" r:id="rId1071" display="http://pbs.twimg.com/profile_images/1103369405646270464/-u4BfUub_normal.jpg"/>
    <hyperlink ref="F88" r:id="rId1072" display="http://pbs.twimg.com/profile_images/1108864059322060800/-AlHyaf0_normal.jpg"/>
    <hyperlink ref="AX201" r:id="rId1073" display="https://twitter.com/prettydope_"/>
    <hyperlink ref="AX156" r:id="rId1074" display="https://twitter.com/edwardbrowden"/>
    <hyperlink ref="AX140" r:id="rId1075" display="https://twitter.com/corinneking"/>
    <hyperlink ref="AX202" r:id="rId1076" display="https://twitter.com/brendizzle_ovo"/>
    <hyperlink ref="AX203" r:id="rId1077" display="https://twitter.com/justb_nae"/>
    <hyperlink ref="AX204" r:id="rId1078" display="https://twitter.com/anash002"/>
    <hyperlink ref="AX205" r:id="rId1079" display="https://twitter.com/valdivia_brenda"/>
    <hyperlink ref="AX65" r:id="rId1080" display="https://twitter.com/sabrinamonet"/>
    <hyperlink ref="AX3" r:id="rId1081" display="https://twitter.com/netflix"/>
    <hyperlink ref="AX206" r:id="rId1082" display="https://twitter.com/jordanmarie7677"/>
    <hyperlink ref="AX22" r:id="rId1083" display="https://twitter.com/thisiscodyt"/>
    <hyperlink ref="AX9" r:id="rId1084" display="https://twitter.com/perrymattfeld"/>
    <hyperlink ref="AX207" r:id="rId1085" display="https://twitter.com/savlynnmackey"/>
    <hyperlink ref="AX133" r:id="rId1086" display="https://twitter.com/iamloraaa"/>
    <hyperlink ref="AX157" r:id="rId1087" display="https://twitter.com/jjackiie07"/>
    <hyperlink ref="AX191" r:id="rId1088" display="https://twitter.com/brighidsforge"/>
    <hyperlink ref="AX43" r:id="rId1089" display="https://twitter.com/briandannelly"/>
    <hyperlink ref="AX192" r:id="rId1090" display="https://twitter.com/alleysuntastic"/>
    <hyperlink ref="AX208" r:id="rId1091" display="https://twitter.com/itsmorgan_ee"/>
    <hyperlink ref="AX209" r:id="rId1092" display="https://twitter.com/teeshteesh"/>
    <hyperlink ref="AX210" r:id="rId1093" display="https://twitter.com/jbaez94"/>
    <hyperlink ref="AX211" r:id="rId1094" display="https://twitter.com/ladyzip15"/>
    <hyperlink ref="AX212" r:id="rId1095" display="https://twitter.com/shereiqns"/>
    <hyperlink ref="AX112" r:id="rId1096" display="https://twitter.com/blindnewworld"/>
    <hyperlink ref="AX15" r:id="rId1097" display="https://twitter.com/thecw"/>
    <hyperlink ref="AX113" r:id="rId1098" display="https://twitter.com/northquahog48"/>
    <hyperlink ref="AX29" r:id="rId1099" display="https://twitter.com/sayconsengbloh"/>
    <hyperlink ref="AX114" r:id="rId1100" display="https://twitter.com/iamtwinkiebyrd"/>
    <hyperlink ref="AX172" r:id="rId1101" display="https://twitter.com/shatheflash"/>
    <hyperlink ref="AX171" r:id="rId1102" display="https://twitter.com/oceanmeetssky"/>
    <hyperlink ref="AX173" r:id="rId1103" display="https://twitter.com/ayamxomusic"/>
    <hyperlink ref="AX178" r:id="rId1104" display="https://twitter.com/soulmatecamilas"/>
    <hyperlink ref="AX50" r:id="rId1105" display="https://twitter.com/camila_cabello"/>
    <hyperlink ref="AX179" r:id="rId1106" display="https://twitter.com/findukarla"/>
    <hyperlink ref="AX21" r:id="rId1107" display="https://twitter.com/haleighhamad"/>
    <hyperlink ref="AX109" r:id="rId1108" display="https://twitter.com/dsamsavage"/>
    <hyperlink ref="AX17" r:id="rId1109" display="https://twitter.com/caseydeidrick"/>
    <hyperlink ref="AX213" r:id="rId1110" display="https://twitter.com/eveinlove_"/>
    <hyperlink ref="AX214" r:id="rId1111" display="https://twitter.com/dvmnitsq"/>
    <hyperlink ref="AX100" r:id="rId1112" display="https://twitter.com/nala_jane"/>
    <hyperlink ref="AX12" r:id="rId1113" display="https://twitter.com/tvbingequeen"/>
    <hyperlink ref="AX180" r:id="rId1114" display="https://twitter.com/charvettebey"/>
    <hyperlink ref="AX55" r:id="rId1115" display="https://twitter.com/madeleinebaran"/>
    <hyperlink ref="AX215" r:id="rId1116" display="https://twitter.com/cmndrlex"/>
    <hyperlink ref="AX216" r:id="rId1117" display="https://twitter.com/lucklee91"/>
    <hyperlink ref="AX66" r:id="rId1118" display="https://twitter.com/hannasheehan"/>
    <hyperlink ref="AX217" r:id="rId1119" display="https://twitter.com/coreyconsulting"/>
    <hyperlink ref="AX95" r:id="rId1120" display="https://twitter.com/tvline"/>
    <hyperlink ref="AX96" r:id="rId1121" display="https://twitter.com/deyon_bell"/>
    <hyperlink ref="AX218" r:id="rId1122" display="https://twitter.com/nh_felicia"/>
    <hyperlink ref="AX219" r:id="rId1123" display="https://twitter.com/elocatchtnawwe"/>
    <hyperlink ref="AX200" r:id="rId1124" display="https://twitter.com/realizurworthit"/>
    <hyperlink ref="AX42" r:id="rId1125" display="https://twitter.com/vtep_tf1"/>
    <hyperlink ref="AX220" r:id="rId1126" display="https://twitter.com/marcoplaisir"/>
    <hyperlink ref="AX221" r:id="rId1127" display="https://twitter.com/maty_mbp"/>
    <hyperlink ref="AX44" r:id="rId1128" display="https://twitter.com/ilove3m"/>
    <hyperlink ref="AX38" r:id="rId1129" display="https://twitter.com/arthur_officiel"/>
    <hyperlink ref="AX40" r:id="rId1130" display="https://twitter.com/victorartus"/>
    <hyperlink ref="AX39" r:id="rId1131" display="https://twitter.com/_lauko_"/>
    <hyperlink ref="AX199" r:id="rId1132" display="https://twitter.com/b3raan"/>
    <hyperlink ref="AX134" r:id="rId1133" display="https://twitter.com/kameronhurley"/>
    <hyperlink ref="AX158" r:id="rId1134" display="https://twitter.com/thisisspiffy"/>
    <hyperlink ref="AX222" r:id="rId1135" display="https://twitter.com/sardigior"/>
    <hyperlink ref="AX223" r:id="rId1136" display="https://twitter.com/torchofgod"/>
    <hyperlink ref="AX224" r:id="rId1137" display="https://twitter.com/real_kamalsingh"/>
    <hyperlink ref="AX181" r:id="rId1138" display="https://twitter.com/uknowe"/>
    <hyperlink ref="AX51" r:id="rId1139" display="https://twitter.com/theluecrew"/>
    <hyperlink ref="AX225" r:id="rId1140" display="https://twitter.com/hannahnaugle"/>
    <hyperlink ref="AX30" r:id="rId1141" display="https://twitter.com/juniormint73"/>
    <hyperlink ref="AX115" r:id="rId1142" display="https://twitter.com/kokomothegreat"/>
    <hyperlink ref="AX226" r:id="rId1143" display="https://twitter.com/getmonifugitive"/>
    <hyperlink ref="AX227" r:id="rId1144" display="https://twitter.com/sharmutaaff"/>
    <hyperlink ref="AX141" r:id="rId1145" display="https://twitter.com/_justjens_"/>
    <hyperlink ref="AX142" r:id="rId1146" display="https://twitter.com/towerofsauer"/>
    <hyperlink ref="AX102" r:id="rId1147" display="https://twitter.com/ash_so_phat"/>
    <hyperlink ref="AX228" r:id="rId1148" display="https://twitter.com/calmviolets"/>
    <hyperlink ref="AX229" r:id="rId1149" display="https://twitter.com/cocoluvsball"/>
    <hyperlink ref="AX230" r:id="rId1150" display="https://twitter.com/notuhura"/>
    <hyperlink ref="AX231" r:id="rId1151" display="https://twitter.com/bravebird131"/>
    <hyperlink ref="AX232" r:id="rId1152" display="https://twitter.com/djhinds_"/>
    <hyperlink ref="AX97" r:id="rId1153" display="https://twitter.com/curranpatrick33"/>
    <hyperlink ref="AX233" r:id="rId1154" display="https://twitter.com/booksavor"/>
    <hyperlink ref="AX234" r:id="rId1155" display="https://twitter.com/hyoungdeer12"/>
    <hyperlink ref="AX99" r:id="rId1156" display="https://twitter.com/marissawoodber2"/>
    <hyperlink ref="AX18" r:id="rId1157" display="https://twitter.com/blaqdahlia85"/>
    <hyperlink ref="AX37" r:id="rId1158" display="https://twitter.com/lowercase_ryan"/>
    <hyperlink ref="AX13" r:id="rId1159" display="https://twitter.com/eddy_kane"/>
    <hyperlink ref="AX46" r:id="rId1160" display="https://twitter.com/lala3369"/>
    <hyperlink ref="AX143" r:id="rId1161" display="https://twitter.com/ladybirdosprey"/>
    <hyperlink ref="AX144" r:id="rId1162" display="https://twitter.com/kararbrown"/>
    <hyperlink ref="AX119" r:id="rId1163" display="https://twitter.com/nylaelise22"/>
    <hyperlink ref="AX10" r:id="rId1164" display="https://twitter.com/tylerdwarrior"/>
    <hyperlink ref="AX58" r:id="rId1165" display="https://twitter.com/samanglore"/>
    <hyperlink ref="AX57" r:id="rId1166" display="https://twitter.com/hartwigschafer"/>
    <hyperlink ref="AX48" r:id="rId1167" display="https://twitter.com/wbg_energy"/>
    <hyperlink ref="AX49" r:id="rId1168" display="https://twitter.com/wbg_climate"/>
    <hyperlink ref="AX26" r:id="rId1169" display="https://twitter.com/majorleaguebtch"/>
    <hyperlink ref="AX235" r:id="rId1170" display="https://twitter.com/bradyhardin"/>
    <hyperlink ref="AX45" r:id="rId1171" display="https://twitter.com/francoise__4"/>
    <hyperlink ref="AX236" r:id="rId1172" display="https://twitter.com/blamemarii_"/>
    <hyperlink ref="AX237" r:id="rId1173" display="https://twitter.com/lee35418139"/>
    <hyperlink ref="AX159" r:id="rId1174" display="https://twitter.com/laurendawnfox29"/>
    <hyperlink ref="AX145" r:id="rId1175" display="https://twitter.com/fox29philly"/>
    <hyperlink ref="AX238" r:id="rId1176" display="https://twitter.com/queenlyslys"/>
    <hyperlink ref="AX239" r:id="rId1177" display="https://twitter.com/quintessentelle"/>
    <hyperlink ref="AX77" r:id="rId1178" display="https://twitter.com/korrinelovesyou"/>
    <hyperlink ref="AX4" r:id="rId1179" display="https://twitter.com/cwinthedark"/>
    <hyperlink ref="AX121" r:id="rId1180" display="https://twitter.com/jagsgirl904"/>
    <hyperlink ref="AX6" r:id="rId1181" display="https://twitter.com/xalexudinovx"/>
    <hyperlink ref="AX174" r:id="rId1182" display="https://twitter.com/metroadlib"/>
    <hyperlink ref="AX78" r:id="rId1183" display="https://twitter.com/filmnoirgrrrl"/>
    <hyperlink ref="AX240" r:id="rId1184" display="https://twitter.com/justamber19"/>
    <hyperlink ref="AX131" r:id="rId1185" display="https://twitter.com/_andrenaa"/>
    <hyperlink ref="AX16" r:id="rId1186" display="https://twitter.com/tiiffanyo"/>
    <hyperlink ref="AX241" r:id="rId1187" display="https://twitter.com/atlgeekdesigns"/>
    <hyperlink ref="AX182" r:id="rId1188" display="https://twitter.com/collins90217438"/>
    <hyperlink ref="AX54" r:id="rId1189" display="https://twitter.com/_ashleymaria_"/>
    <hyperlink ref="AX242" r:id="rId1190" display="https://twitter.com/itsqueennono"/>
    <hyperlink ref="AX160" r:id="rId1191" display="https://twitter.com/mujerduff"/>
    <hyperlink ref="AX146" r:id="rId1192" display="https://twitter.com/netflixlat"/>
    <hyperlink ref="AX243" r:id="rId1193" display="https://twitter.com/26_jessiii"/>
    <hyperlink ref="AX244" r:id="rId1194" display="https://twitter.com/vronix"/>
    <hyperlink ref="AX245" r:id="rId1195" display="https://twitter.com/dextergraythc"/>
    <hyperlink ref="AX246" r:id="rId1196" display="https://twitter.com/beezybee592"/>
    <hyperlink ref="AX24" r:id="rId1197" display="https://twitter.com/jwale7"/>
    <hyperlink ref="AX101" r:id="rId1198" display="https://twitter.com/richsommer"/>
    <hyperlink ref="AX23" r:id="rId1199" display="https://twitter.com/popsreviews"/>
    <hyperlink ref="AX135" r:id="rId1200" display="https://twitter.com/benjie_rigby"/>
    <hyperlink ref="AX161" r:id="rId1201" display="https://twitter.com/xtremerebel15"/>
    <hyperlink ref="AX79" r:id="rId1202" display="https://twitter.com/lelligotpurple"/>
    <hyperlink ref="AX247" r:id="rId1203" display="https://twitter.com/odilaisabella"/>
    <hyperlink ref="AX248" r:id="rId1204" display="https://twitter.com/samanthaprez14"/>
    <hyperlink ref="AX249" r:id="rId1205" display="https://twitter.com/morrellfishing"/>
    <hyperlink ref="AX67" r:id="rId1206" display="https://twitter.com/gayxalien"/>
    <hyperlink ref="AX175" r:id="rId1207" display="https://twitter.com/kestonjohn"/>
    <hyperlink ref="AX162" r:id="rId1208" display="https://twitter.com/clairetastic"/>
    <hyperlink ref="AX147" r:id="rId1209" display="https://twitter.com/thefienprint"/>
    <hyperlink ref="AX63" r:id="rId1210" display="https://twitter.com/asiatique_19"/>
    <hyperlink ref="AX250" r:id="rId1211" display="https://twitter.com/hollykategfe"/>
    <hyperlink ref="AX163" r:id="rId1212" display="https://twitter.com/254mochacharlie"/>
    <hyperlink ref="AX148" r:id="rId1213" display="https://twitter.com/greglaswell"/>
    <hyperlink ref="AX136" r:id="rId1214" display="https://twitter.com/mirandaloakley"/>
    <hyperlink ref="AX164" r:id="rId1215" display="https://twitter.com/lovelikeelena"/>
    <hyperlink ref="AX251" r:id="rId1216" display="https://twitter.com/ejauthentic"/>
    <hyperlink ref="AX252" r:id="rId1217" display="https://twitter.com/xnvyx"/>
    <hyperlink ref="AX34" r:id="rId1218" display="https://twitter.com/ioyg"/>
    <hyperlink ref="AX32" r:id="rId1219" display="https://twitter.com/musiccitymel"/>
    <hyperlink ref="AX130" r:id="rId1220" display="https://twitter.com/morganizzm"/>
    <hyperlink ref="AX253" r:id="rId1221" display="https://twitter.com/carmenspider"/>
    <hyperlink ref="AX68" r:id="rId1222" display="https://twitter.com/amanda_mielke7"/>
    <hyperlink ref="AX69" r:id="rId1223" display="https://twitter.com/notwhatchathink"/>
    <hyperlink ref="AX70" r:id="rId1224" display="https://twitter.com/zanrene85"/>
    <hyperlink ref="AX254" r:id="rId1225" display="https://twitter.com/mrs_tempa"/>
    <hyperlink ref="AX255" r:id="rId1226" display="https://twitter.com/_oreyau"/>
    <hyperlink ref="AX256" r:id="rId1227" display="https://twitter.com/supremeanita"/>
    <hyperlink ref="AX257" r:id="rId1228" display="https://twitter.com/amberrjoyy"/>
    <hyperlink ref="AX110" r:id="rId1229" display="https://twitter.com/sailorgainz18"/>
    <hyperlink ref="AX19" r:id="rId1230" display="https://twitter.com/rashadheyward"/>
    <hyperlink ref="AX111" r:id="rId1231" display="https://twitter.com/chl0bird"/>
    <hyperlink ref="AX258" r:id="rId1232" display="https://twitter.com/clean4uth"/>
    <hyperlink ref="AX259" r:id="rId1233" display="https://twitter.com/joemungel1977"/>
    <hyperlink ref="AX260" r:id="rId1234" display="https://twitter.com/amwinnie"/>
    <hyperlink ref="AX165" r:id="rId1235" display="https://twitter.com/foxienow"/>
    <hyperlink ref="AX149" r:id="rId1236" display="https://twitter.com/ianbremmer"/>
    <hyperlink ref="AX261" r:id="rId1237" display="https://twitter.com/melyndakay"/>
    <hyperlink ref="AX262" r:id="rId1238" display="https://twitter.com/stefveronicaaa"/>
    <hyperlink ref="AX263" r:id="rId1239" display="https://twitter.com/skinnydiva"/>
    <hyperlink ref="AX264" r:id="rId1240" display="https://twitter.com/whoa_nelly1016"/>
    <hyperlink ref="AX265" r:id="rId1241" display="https://twitter.com/0hbetave"/>
    <hyperlink ref="AX266" r:id="rId1242" display="https://twitter.com/abrahamswee"/>
    <hyperlink ref="AX267" r:id="rId1243" display="https://twitter.com/xochantelle___"/>
    <hyperlink ref="AX268" r:id="rId1244" display="https://twitter.com/htowntreasure"/>
    <hyperlink ref="AX150" r:id="rId1245" display="https://twitter.com/atari_jones"/>
    <hyperlink ref="AX137" r:id="rId1246" display="https://twitter.com/zoee_tamara"/>
    <hyperlink ref="AX269" r:id="rId1247" display="https://twitter.com/rvt01"/>
    <hyperlink ref="AX129" r:id="rId1248" display="https://twitter.com/kierstincheer"/>
    <hyperlink ref="AX193" r:id="rId1249" display="https://twitter.com/tyradanks"/>
    <hyperlink ref="AX194" r:id="rId1250" display="https://twitter.com/ilovequeenb"/>
    <hyperlink ref="AX120" r:id="rId1251" display="https://twitter.com/sincerelygrlmil"/>
    <hyperlink ref="AX103" r:id="rId1252" display="https://twitter.com/jredrod82"/>
    <hyperlink ref="AX117" r:id="rId1253" display="https://twitter.com/jaemyers18"/>
    <hyperlink ref="AX20" r:id="rId1254" display="https://twitter.com/dawanahug"/>
    <hyperlink ref="AX80" r:id="rId1255" display="https://twitter.com/sunshine_831"/>
    <hyperlink ref="AX25" r:id="rId1256" display="https://twitter.com/jazizq"/>
    <hyperlink ref="AX270" r:id="rId1257" display="https://twitter.com/yaameaan"/>
    <hyperlink ref="AX271" r:id="rId1258" display="https://twitter.com/mightyduckz_"/>
    <hyperlink ref="AX272" r:id="rId1259" display="https://twitter.com/cam1ine"/>
    <hyperlink ref="AX273" r:id="rId1260" display="https://twitter.com/adoringlib"/>
    <hyperlink ref="AX274" r:id="rId1261" display="https://twitter.com/thiskg"/>
    <hyperlink ref="AX81" r:id="rId1262" display="https://twitter.com/shedonavan"/>
    <hyperlink ref="AX275" r:id="rId1263" display="https://twitter.com/natertaters59"/>
    <hyperlink ref="AX276" r:id="rId1264" display="https://twitter.com/hellcat7391"/>
    <hyperlink ref="AX122" r:id="rId1265" display="https://twitter.com/izzyy_n"/>
    <hyperlink ref="AX277" r:id="rId1266" display="https://twitter.com/rainbowlover25"/>
    <hyperlink ref="AX278" r:id="rId1267" display="https://twitter.com/topnotchc_"/>
    <hyperlink ref="AX279" r:id="rId1268" display="https://twitter.com/x0sunshine"/>
    <hyperlink ref="AX280" r:id="rId1269" display="https://twitter.com/lawyergal1908"/>
    <hyperlink ref="AX31" r:id="rId1270" display="https://twitter.com/jadajay79"/>
    <hyperlink ref="AX116" r:id="rId1271" display="https://twitter.com/somaya_reece"/>
    <hyperlink ref="AX281" r:id="rId1272" display="https://twitter.com/poshbash_"/>
    <hyperlink ref="AX123" r:id="rId1273" display="https://twitter.com/theupsidess"/>
    <hyperlink ref="AX282" r:id="rId1274" display="https://twitter.com/scottgruenwald"/>
    <hyperlink ref="AX283" r:id="rId1275" display="https://twitter.com/mr_218"/>
    <hyperlink ref="AX71" r:id="rId1276" display="https://twitter.com/jo2u"/>
    <hyperlink ref="AX284" r:id="rId1277" display="https://twitter.com/bangbangoregous"/>
    <hyperlink ref="AX41" r:id="rId1278" display="https://twitter.com/stephenfax"/>
    <hyperlink ref="AX195" r:id="rId1279" display="https://twitter.com/calderdalecol"/>
    <hyperlink ref="AX196" r:id="rId1280" display="https://twitter.com/inspiresfcentre"/>
    <hyperlink ref="AX197" r:id="rId1281" display="https://twitter.com/scottmurrell85"/>
    <hyperlink ref="AX198" r:id="rId1282" display="https://twitter.com/halifax_rlfc"/>
    <hyperlink ref="AX59" r:id="rId1283" display="https://twitter.com/pramodkadam6740"/>
    <hyperlink ref="AX285" r:id="rId1284" display="https://twitter.com/reecyru"/>
    <hyperlink ref="AX286" r:id="rId1285" display="https://twitter.com/caio_fellps"/>
    <hyperlink ref="AX287" r:id="rId1286" display="https://twitter.com/rebjefwill_j"/>
    <hyperlink ref="AX27" r:id="rId1287" display="https://twitter.com/bob007me"/>
    <hyperlink ref="AX288" r:id="rId1288" display="https://twitter.com/faux_naturale"/>
    <hyperlink ref="AX289" r:id="rId1289" display="https://twitter.com/bellaandthecity"/>
    <hyperlink ref="AX108" r:id="rId1290" display="https://twitter.com/ilikesnacks4"/>
    <hyperlink ref="AX14" r:id="rId1291" display="https://twitter.com/yo_datd_ray"/>
    <hyperlink ref="AX290" r:id="rId1292" display="https://twitter.com/hill_gonzz"/>
    <hyperlink ref="AX291" r:id="rId1293" display="https://twitter.com/kryztyna_de_vil"/>
    <hyperlink ref="AX292" r:id="rId1294" display="https://twitter.com/luvaries23"/>
    <hyperlink ref="AX293" r:id="rId1295" display="https://twitter.com/ibodyybitches"/>
    <hyperlink ref="AX166" r:id="rId1296" display="https://twitter.com/memej99"/>
    <hyperlink ref="AX151" r:id="rId1297" display="https://twitter.com/soap_hub"/>
    <hyperlink ref="AX167" r:id="rId1298" display="https://twitter.com/mrbpatkins"/>
    <hyperlink ref="AX152" r:id="rId1299" display="https://twitter.com/carahunterbooks"/>
    <hyperlink ref="AX294" r:id="rId1300" display="https://twitter.com/northeastadvgrl"/>
    <hyperlink ref="AX183" r:id="rId1301" display="https://twitter.com/jennife11698819"/>
    <hyperlink ref="AX52" r:id="rId1302" display="https://twitter.com/zada_chavez2"/>
    <hyperlink ref="AX184" r:id="rId1303" display="https://twitter.com/love_ya306"/>
    <hyperlink ref="AX295" r:id="rId1304" display="https://twitter.com/bonganigiraffe"/>
    <hyperlink ref="AX296" r:id="rId1305" display="https://twitter.com/asianclock"/>
    <hyperlink ref="AX124" r:id="rId1306" display="https://twitter.com/dwarteee"/>
    <hyperlink ref="AX125" r:id="rId1307" display="https://twitter.com/lifeisbellarke"/>
    <hyperlink ref="AX297" r:id="rId1308" display="https://twitter.com/jasmnsnt"/>
    <hyperlink ref="AX298" r:id="rId1309" display="https://twitter.com/joannesconcerts"/>
    <hyperlink ref="AX299" r:id="rId1310" display="https://twitter.com/spivey_90"/>
    <hyperlink ref="AX300" r:id="rId1311" display="https://twitter.com/twiggy_slim"/>
    <hyperlink ref="AX301" r:id="rId1312" display="https://twitter.com/sf_jenn"/>
    <hyperlink ref="AX302" r:id="rId1313" display="https://twitter.com/dmbkspc"/>
    <hyperlink ref="AX56" r:id="rId1314" display="https://twitter.com/rbiddle1"/>
    <hyperlink ref="AX176" r:id="rId1315" display="https://twitter.com/janetjackson"/>
    <hyperlink ref="AX177" r:id="rId1316" display="https://twitter.com/lisalisall77"/>
    <hyperlink ref="AX303" r:id="rId1317" display="https://twitter.com/thedeans_list"/>
    <hyperlink ref="AX72" r:id="rId1318" display="https://twitter.com/mandapandaaf"/>
    <hyperlink ref="AX132" r:id="rId1319" display="https://twitter.com/thedauntingnerd"/>
    <hyperlink ref="AX33" r:id="rId1320" display="https://twitter.com/sophiiacamii"/>
    <hyperlink ref="AX304" r:id="rId1321" display="https://twitter.com/obeyamadeus"/>
    <hyperlink ref="AX305" r:id="rId1322" display="https://twitter.com/leesalove"/>
    <hyperlink ref="AX82" r:id="rId1323" display="https://twitter.com/dancinggsw"/>
    <hyperlink ref="AX126" r:id="rId1324" display="https://twitter.com/heavenlynurse18"/>
    <hyperlink ref="AX306" r:id="rId1325" display="https://twitter.com/allhailnaki"/>
    <hyperlink ref="AX61" r:id="rId1326" display="https://twitter.com/controlcabeiio"/>
    <hyperlink ref="AX307" r:id="rId1327" display="https://twitter.com/whyme8488"/>
    <hyperlink ref="AX308" r:id="rId1328" display="https://twitter.com/itsjohnnydee"/>
    <hyperlink ref="AX73" r:id="rId1329" display="https://twitter.com/topnotchlady06"/>
    <hyperlink ref="AX118" r:id="rId1330" display="https://twitter.com/nnaynattirb"/>
    <hyperlink ref="AX127" r:id="rId1331" display="https://twitter.com/torilovesyoouu"/>
    <hyperlink ref="AX309" r:id="rId1332" display="https://twitter.com/goochambers"/>
    <hyperlink ref="AX310" r:id="rId1333" display="https://twitter.com/kissmydopexoxo"/>
    <hyperlink ref="AX311" r:id="rId1334" display="https://twitter.com/lovin_lamyrah"/>
    <hyperlink ref="AX83" r:id="rId1335" display="https://twitter.com/tv2488"/>
    <hyperlink ref="AX312" r:id="rId1336" display="https://twitter.com/iamkingbeech"/>
    <hyperlink ref="AX313" r:id="rId1337" display="https://twitter.com/_petagayle"/>
    <hyperlink ref="AX185" r:id="rId1338" display="https://twitter.com/markusfreemanus"/>
    <hyperlink ref="AX53" r:id="rId1339" display="https://twitter.com/xtinfreemanus"/>
    <hyperlink ref="AX186" r:id="rId1340" display="https://twitter.com/zazabethmeow"/>
    <hyperlink ref="AX314" r:id="rId1341" display="https://twitter.com/itsfessy"/>
    <hyperlink ref="AX315" r:id="rId1342" display="https://twitter.com/joeyjoisey"/>
    <hyperlink ref="AX74" r:id="rId1343" display="https://twitter.com/indyanna63"/>
    <hyperlink ref="AX316" r:id="rId1344" display="https://twitter.com/jeasusan"/>
    <hyperlink ref="AX317" r:id="rId1345" display="https://twitter.com/realchrised"/>
    <hyperlink ref="AX318" r:id="rId1346" display="https://twitter.com/starmediaguy"/>
    <hyperlink ref="AX36" r:id="rId1347" display="https://twitter.com/ts1989isqueen"/>
    <hyperlink ref="AX128" r:id="rId1348" display="https://twitter.com/bellamyybreak"/>
    <hyperlink ref="AX75" r:id="rId1349" display="https://twitter.com/sandeekim"/>
    <hyperlink ref="AX319" r:id="rId1350" display="https://twitter.com/risboyrock"/>
    <hyperlink ref="AX153" r:id="rId1351" display="https://twitter.com/relkay"/>
    <hyperlink ref="AX154" r:id="rId1352" display="https://twitter.com/mollybofficial"/>
    <hyperlink ref="AX62" r:id="rId1353" display="https://twitter.com/heystephen7"/>
    <hyperlink ref="AX320" r:id="rId1354" display="https://twitter.com/surroundvision"/>
    <hyperlink ref="AX105" r:id="rId1355" display="https://twitter.com/sierraismistx"/>
    <hyperlink ref="AX28" r:id="rId1356" display="https://twitter.com/heartofhannah1"/>
    <hyperlink ref="AX35" r:id="rId1357" display="https://twitter.com/peacelovechai"/>
    <hyperlink ref="AX98" r:id="rId1358" display="https://twitter.com/slishaacott18"/>
    <hyperlink ref="AX7" r:id="rId1359" display="https://twitter.com/rachellebeaudoi"/>
    <hyperlink ref="AX107" r:id="rId1360" display="https://twitter.com/alexandrapark1"/>
    <hyperlink ref="AX321" r:id="rId1361" display="https://twitter.com/marleighbadass"/>
    <hyperlink ref="AX322" r:id="rId1362" display="https://twitter.com/kyledoesntswim"/>
    <hyperlink ref="AX138" r:id="rId1363" display="https://twitter.com/purgatoryarcheo"/>
    <hyperlink ref="AX168" r:id="rId1364" display="https://twitter.com/mrandamiller517"/>
    <hyperlink ref="AX323" r:id="rId1365" display="https://twitter.com/twonoseringcait"/>
    <hyperlink ref="AX324" r:id="rId1366" display="https://twitter.com/_dulceeangel"/>
    <hyperlink ref="AX8" r:id="rId1367" display="https://twitter.com/leanaholicmia"/>
    <hyperlink ref="AX325" r:id="rId1368" display="https://twitter.com/brufff22"/>
    <hyperlink ref="AX326" r:id="rId1369" display="https://twitter.com/_hebrewbarbie"/>
    <hyperlink ref="AX60" r:id="rId1370" display="https://twitter.com/binayshahu"/>
    <hyperlink ref="AX327" r:id="rId1371" display="https://twitter.com/spicygrandmaa"/>
    <hyperlink ref="AX328" r:id="rId1372" display="https://twitter.com/lishaaleeanne_"/>
    <hyperlink ref="AX329" r:id="rId1373" display="https://twitter.com/carisadcorona"/>
    <hyperlink ref="AX91" r:id="rId1374" display="https://twitter.com/jazmynsymone"/>
    <hyperlink ref="AX5" r:id="rId1375" display="https://twitter.com/marieaitweets"/>
    <hyperlink ref="AX92" r:id="rId1376" display="https://twitter.com/pianoarianabieb"/>
    <hyperlink ref="AX90" r:id="rId1377" display="https://twitter.com/106th"/>
    <hyperlink ref="AX89" r:id="rId1378" display="https://twitter.com/ohheydj"/>
    <hyperlink ref="AX93" r:id="rId1379" display="https://twitter.com/burn1central"/>
    <hyperlink ref="AX11" r:id="rId1380" display="https://twitter.com/rachel_dagen"/>
    <hyperlink ref="AX94" r:id="rId1381" display="https://twitter.com/stevegarreanjr"/>
    <hyperlink ref="AX106" r:id="rId1382" display="https://twitter.com/jofordccc"/>
    <hyperlink ref="AX330" r:id="rId1383" display="https://twitter.com/noepattycakes"/>
    <hyperlink ref="AX331" r:id="rId1384" display="https://twitter.com/bhattnaturally1"/>
    <hyperlink ref="AX187" r:id="rId1385" display="https://twitter.com/mauriellefox2"/>
    <hyperlink ref="AX332" r:id="rId1386" display="https://twitter.com/tshawntrusst"/>
    <hyperlink ref="AX333" r:id="rId1387" display="https://twitter.com/astrmrtn"/>
    <hyperlink ref="AX334" r:id="rId1388" display="https://twitter.com/lexxpettis"/>
    <hyperlink ref="AX47" r:id="rId1389" display="https://twitter.com/stevieg_1967"/>
    <hyperlink ref="AX188" r:id="rId1390" display="https://twitter.com/hall_nhs"/>
    <hyperlink ref="AX189" r:id="rId1391" display="https://twitter.com/goldstone_tony"/>
    <hyperlink ref="AX190" r:id="rId1392" display="https://twitter.com/nhs_pensions"/>
    <hyperlink ref="AX335" r:id="rId1393" display="https://twitter.com/arsttar"/>
    <hyperlink ref="AX336" r:id="rId1394" display="https://twitter.com/cuntosaur"/>
    <hyperlink ref="AX337" r:id="rId1395" display="https://twitter.com/x_alexiaaa_x"/>
    <hyperlink ref="AX338" r:id="rId1396" display="https://twitter.com/molinskidan"/>
    <hyperlink ref="AX339" r:id="rId1397" display="https://twitter.com/hesreadt"/>
    <hyperlink ref="AX104" r:id="rId1398" display="https://twitter.com/icyjuju"/>
    <hyperlink ref="AX340" r:id="rId1399" display="https://twitter.com/beinseries"/>
    <hyperlink ref="AX84" r:id="rId1400" display="https://twitter.com/applegirl125"/>
    <hyperlink ref="AX341" r:id="rId1401" display="https://twitter.com/iam_wynona"/>
    <hyperlink ref="AX85" r:id="rId1402" display="https://twitter.com/cymiller14"/>
    <hyperlink ref="AX342" r:id="rId1403" display="https://twitter.com/piperitafrancy"/>
    <hyperlink ref="AX76" r:id="rId1404" display="https://twitter.com/ozobsession9586"/>
    <hyperlink ref="AX169" r:id="rId1405" display="https://twitter.com/van_hey1"/>
    <hyperlink ref="AX155" r:id="rId1406" display="https://twitter.com/cspan"/>
    <hyperlink ref="AX139" r:id="rId1407" display="https://twitter.com/coolhandlukette"/>
    <hyperlink ref="AX170" r:id="rId1408" display="https://twitter.com/tvwatchtower"/>
    <hyperlink ref="AX343" r:id="rId1409" display="https://twitter.com/lipprint_"/>
    <hyperlink ref="AX344" r:id="rId1410" display="https://twitter.com/upd8fromrinz"/>
    <hyperlink ref="AX64" r:id="rId1411" display="https://twitter.com/nickimicheaux"/>
    <hyperlink ref="AX345" r:id="rId1412" display="https://twitter.com/jaxzyx"/>
    <hyperlink ref="AX346" r:id="rId1413" display="https://twitter.com/yammer79"/>
    <hyperlink ref="AX86" r:id="rId1414" display="https://twitter.com/wineandvicodin"/>
    <hyperlink ref="AX87" r:id="rId1415" display="https://twitter.com/purplesp31"/>
    <hyperlink ref="AX88" r:id="rId1416" display="https://twitter.com/jahnaezha2"/>
  </hyperlinks>
  <printOptions/>
  <pageMargins left="0.7" right="0.7" top="0.75" bottom="0.75" header="0.3" footer="0.3"/>
  <pageSetup horizontalDpi="600" verticalDpi="600" orientation="portrait" r:id="rId1420"/>
  <legacyDrawing r:id="rId1418"/>
  <tableParts>
    <tablePart r:id="rId141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188"/>
  <sheetViews>
    <sheetView workbookViewId="0" topLeftCell="A1">
      <pane ySplit="2" topLeftCell="A3" activePane="bottomLeft" state="frozen"/>
      <selection pane="bottomLeft" activeCell="A2" sqref="A2:AF2"/>
    </sheetView>
  </sheetViews>
  <sheetFormatPr defaultColWidth="9.140625" defaultRowHeight="15"/>
  <cols>
    <col min="1" max="1" width="9.421875" style="1" bestFit="1" customWidth="1"/>
    <col min="2" max="2" width="14.28125" style="0" bestFit="1" customWidth="1"/>
    <col min="3" max="3" width="15.00390625" style="0" bestFit="1" customWidth="1"/>
    <col min="4" max="4" width="11.140625" style="0" bestFit="1" customWidth="1"/>
    <col min="5" max="5" width="13.00390625" style="0" bestFit="1" customWidth="1"/>
    <col min="6" max="6" width="8.00390625" style="0" bestFit="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32"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4939</v>
      </c>
      <c r="Z2" s="13" t="s">
        <v>4941</v>
      </c>
      <c r="AA2" s="13" t="s">
        <v>4951</v>
      </c>
      <c r="AB2" s="13" t="s">
        <v>4962</v>
      </c>
      <c r="AC2" s="13" t="s">
        <v>4974</v>
      </c>
      <c r="AD2" s="13" t="s">
        <v>4977</v>
      </c>
      <c r="AE2" s="13" t="s">
        <v>4978</v>
      </c>
      <c r="AF2" s="13" t="s">
        <v>4980</v>
      </c>
    </row>
    <row r="3" spans="1:32" ht="15">
      <c r="A3" s="89" t="s">
        <v>5609</v>
      </c>
      <c r="B3" s="65" t="s">
        <v>5795</v>
      </c>
      <c r="C3" s="65" t="s">
        <v>56</v>
      </c>
      <c r="D3" s="109"/>
      <c r="E3" s="108"/>
      <c r="F3" s="110" t="s">
        <v>5824</v>
      </c>
      <c r="G3" s="111"/>
      <c r="H3" s="111"/>
      <c r="I3" s="112">
        <v>3</v>
      </c>
      <c r="J3" s="113"/>
      <c r="K3" s="114"/>
      <c r="L3" s="114"/>
      <c r="M3" s="114"/>
      <c r="N3" s="114"/>
      <c r="O3" s="114"/>
      <c r="P3" s="114"/>
      <c r="Q3" s="114"/>
      <c r="R3" s="114"/>
      <c r="S3" s="114"/>
      <c r="T3" s="114"/>
      <c r="U3" s="114"/>
      <c r="V3" s="114"/>
      <c r="W3" s="115"/>
      <c r="X3" s="115"/>
      <c r="Y3" s="116"/>
      <c r="Z3" s="116"/>
      <c r="AA3" s="116"/>
      <c r="AB3" s="116"/>
      <c r="AC3" s="116"/>
      <c r="AD3" s="116"/>
      <c r="AE3" s="116"/>
      <c r="AF3" s="116"/>
    </row>
    <row r="4" spans="1:32" ht="15">
      <c r="A4" s="89" t="s">
        <v>5610</v>
      </c>
      <c r="B4" s="65" t="s">
        <v>5796</v>
      </c>
      <c r="C4" s="65" t="s">
        <v>56</v>
      </c>
      <c r="D4" s="118"/>
      <c r="E4" s="117"/>
      <c r="F4" s="119" t="s">
        <v>5825</v>
      </c>
      <c r="G4" s="120"/>
      <c r="H4" s="120"/>
      <c r="I4" s="121">
        <v>4</v>
      </c>
      <c r="J4" s="122"/>
      <c r="K4" s="123"/>
      <c r="L4" s="123"/>
      <c r="M4" s="123"/>
      <c r="N4" s="123"/>
      <c r="O4" s="123"/>
      <c r="P4" s="123"/>
      <c r="Q4" s="123"/>
      <c r="R4" s="123"/>
      <c r="S4" s="123"/>
      <c r="T4" s="123"/>
      <c r="U4" s="123"/>
      <c r="V4" s="123"/>
      <c r="W4" s="124"/>
      <c r="X4" s="124"/>
      <c r="Y4" s="116"/>
      <c r="Z4" s="116"/>
      <c r="AA4" s="116"/>
      <c r="AB4" s="116"/>
      <c r="AC4" s="116"/>
      <c r="AD4" s="116"/>
      <c r="AE4" s="116"/>
      <c r="AF4" s="116"/>
    </row>
    <row r="5" spans="1:32" ht="15">
      <c r="A5" s="89" t="s">
        <v>5611</v>
      </c>
      <c r="B5" s="65" t="s">
        <v>5797</v>
      </c>
      <c r="C5" s="65" t="s">
        <v>56</v>
      </c>
      <c r="D5" s="118"/>
      <c r="E5" s="117"/>
      <c r="F5" s="119" t="s">
        <v>5826</v>
      </c>
      <c r="G5" s="120"/>
      <c r="H5" s="120"/>
      <c r="I5" s="121">
        <v>5</v>
      </c>
      <c r="J5" s="122"/>
      <c r="K5" s="123"/>
      <c r="L5" s="123"/>
      <c r="M5" s="123"/>
      <c r="N5" s="123"/>
      <c r="O5" s="123"/>
      <c r="P5" s="123"/>
      <c r="Q5" s="123"/>
      <c r="R5" s="123"/>
      <c r="S5" s="123"/>
      <c r="T5" s="123"/>
      <c r="U5" s="123"/>
      <c r="V5" s="123"/>
      <c r="W5" s="124"/>
      <c r="X5" s="124"/>
      <c r="Y5" s="116"/>
      <c r="Z5" s="116"/>
      <c r="AA5" s="116"/>
      <c r="AB5" s="116"/>
      <c r="AC5" s="116"/>
      <c r="AD5" s="116"/>
      <c r="AE5" s="116"/>
      <c r="AF5" s="116"/>
    </row>
    <row r="6" spans="1:32" ht="15">
      <c r="A6" s="89" t="s">
        <v>5612</v>
      </c>
      <c r="B6" s="65" t="s">
        <v>5798</v>
      </c>
      <c r="C6" s="65" t="s">
        <v>56</v>
      </c>
      <c r="D6" s="118"/>
      <c r="E6" s="117"/>
      <c r="F6" s="119"/>
      <c r="G6" s="120"/>
      <c r="H6" s="120"/>
      <c r="I6" s="121">
        <v>6</v>
      </c>
      <c r="J6" s="122"/>
      <c r="K6" s="123"/>
      <c r="L6" s="123"/>
      <c r="M6" s="123"/>
      <c r="N6" s="123"/>
      <c r="O6" s="123"/>
      <c r="P6" s="123"/>
      <c r="Q6" s="123"/>
      <c r="R6" s="123"/>
      <c r="S6" s="123"/>
      <c r="T6" s="123"/>
      <c r="U6" s="123"/>
      <c r="V6" s="123"/>
      <c r="W6" s="124"/>
      <c r="X6" s="124"/>
      <c r="Y6" s="116"/>
      <c r="Z6" s="116"/>
      <c r="AA6" s="116"/>
      <c r="AB6" s="116"/>
      <c r="AC6" s="116"/>
      <c r="AD6" s="116"/>
      <c r="AE6" s="116"/>
      <c r="AF6" s="116"/>
    </row>
    <row r="7" spans="1:32" ht="15">
      <c r="A7" s="89" t="s">
        <v>5613</v>
      </c>
      <c r="B7" s="65" t="s">
        <v>5799</v>
      </c>
      <c r="C7" s="65" t="s">
        <v>56</v>
      </c>
      <c r="D7" s="118"/>
      <c r="E7" s="117"/>
      <c r="F7" s="119"/>
      <c r="G7" s="120"/>
      <c r="H7" s="120"/>
      <c r="I7" s="121">
        <v>7</v>
      </c>
      <c r="J7" s="122"/>
      <c r="K7" s="123"/>
      <c r="L7" s="123"/>
      <c r="M7" s="123"/>
      <c r="N7" s="123"/>
      <c r="O7" s="123"/>
      <c r="P7" s="123"/>
      <c r="Q7" s="123"/>
      <c r="R7" s="123"/>
      <c r="S7" s="123"/>
      <c r="T7" s="123"/>
      <c r="U7" s="123"/>
      <c r="V7" s="123"/>
      <c r="W7" s="124"/>
      <c r="X7" s="124"/>
      <c r="Y7" s="116"/>
      <c r="Z7" s="116"/>
      <c r="AA7" s="116"/>
      <c r="AB7" s="116"/>
      <c r="AC7" s="116"/>
      <c r="AD7" s="116"/>
      <c r="AE7" s="116"/>
      <c r="AF7" s="116"/>
    </row>
    <row r="8" spans="1:32" ht="15">
      <c r="A8" s="89" t="s">
        <v>5614</v>
      </c>
      <c r="B8" s="65" t="s">
        <v>5800</v>
      </c>
      <c r="C8" s="65" t="s">
        <v>56</v>
      </c>
      <c r="D8" s="118"/>
      <c r="E8" s="117"/>
      <c r="F8" s="119"/>
      <c r="G8" s="120"/>
      <c r="H8" s="120"/>
      <c r="I8" s="121">
        <v>8</v>
      </c>
      <c r="J8" s="122"/>
      <c r="K8" s="123"/>
      <c r="L8" s="123"/>
      <c r="M8" s="123"/>
      <c r="N8" s="123"/>
      <c r="O8" s="123"/>
      <c r="P8" s="123"/>
      <c r="Q8" s="123"/>
      <c r="R8" s="123"/>
      <c r="S8" s="123"/>
      <c r="T8" s="123"/>
      <c r="U8" s="123"/>
      <c r="V8" s="123"/>
      <c r="W8" s="124"/>
      <c r="X8" s="124"/>
      <c r="Y8" s="116"/>
      <c r="Z8" s="116"/>
      <c r="AA8" s="116"/>
      <c r="AB8" s="116"/>
      <c r="AC8" s="116"/>
      <c r="AD8" s="116"/>
      <c r="AE8" s="116"/>
      <c r="AF8" s="116"/>
    </row>
    <row r="9" spans="1:32" ht="15">
      <c r="A9" s="89" t="s">
        <v>5615</v>
      </c>
      <c r="B9" s="65" t="s">
        <v>5801</v>
      </c>
      <c r="C9" s="65" t="s">
        <v>56</v>
      </c>
      <c r="D9" s="118"/>
      <c r="E9" s="117"/>
      <c r="F9" s="119"/>
      <c r="G9" s="120"/>
      <c r="H9" s="120"/>
      <c r="I9" s="121">
        <v>9</v>
      </c>
      <c r="J9" s="122"/>
      <c r="K9" s="123"/>
      <c r="L9" s="123"/>
      <c r="M9" s="123"/>
      <c r="N9" s="123"/>
      <c r="O9" s="123"/>
      <c r="P9" s="123"/>
      <c r="Q9" s="123"/>
      <c r="R9" s="123"/>
      <c r="S9" s="123"/>
      <c r="T9" s="123"/>
      <c r="U9" s="123"/>
      <c r="V9" s="123"/>
      <c r="W9" s="124"/>
      <c r="X9" s="124"/>
      <c r="Y9" s="116"/>
      <c r="Z9" s="116"/>
      <c r="AA9" s="116"/>
      <c r="AB9" s="116"/>
      <c r="AC9" s="116"/>
      <c r="AD9" s="116"/>
      <c r="AE9" s="116"/>
      <c r="AF9" s="116"/>
    </row>
    <row r="10" spans="1:32" ht="14.25" customHeight="1">
      <c r="A10" s="89" t="s">
        <v>5616</v>
      </c>
      <c r="B10" s="65" t="s">
        <v>5802</v>
      </c>
      <c r="C10" s="65" t="s">
        <v>56</v>
      </c>
      <c r="D10" s="118"/>
      <c r="E10" s="117"/>
      <c r="F10" s="119"/>
      <c r="G10" s="120"/>
      <c r="H10" s="120"/>
      <c r="I10" s="121">
        <v>10</v>
      </c>
      <c r="J10" s="122"/>
      <c r="K10" s="123"/>
      <c r="L10" s="123"/>
      <c r="M10" s="123"/>
      <c r="N10" s="123"/>
      <c r="O10" s="123"/>
      <c r="P10" s="123"/>
      <c r="Q10" s="123"/>
      <c r="R10" s="123"/>
      <c r="S10" s="123"/>
      <c r="T10" s="123"/>
      <c r="U10" s="123"/>
      <c r="V10" s="123"/>
      <c r="W10" s="124"/>
      <c r="X10" s="124"/>
      <c r="Y10" s="116"/>
      <c r="Z10" s="116"/>
      <c r="AA10" s="116"/>
      <c r="AB10" s="116"/>
      <c r="AC10" s="116"/>
      <c r="AD10" s="116"/>
      <c r="AE10" s="116"/>
      <c r="AF10" s="116"/>
    </row>
    <row r="11" spans="1:32" ht="15">
      <c r="A11" s="89" t="s">
        <v>5617</v>
      </c>
      <c r="B11" s="65" t="s">
        <v>5803</v>
      </c>
      <c r="C11" s="65" t="s">
        <v>56</v>
      </c>
      <c r="D11" s="118"/>
      <c r="E11" s="117"/>
      <c r="F11" s="119"/>
      <c r="G11" s="120"/>
      <c r="H11" s="120"/>
      <c r="I11" s="121">
        <v>11</v>
      </c>
      <c r="J11" s="122"/>
      <c r="K11" s="123"/>
      <c r="L11" s="123"/>
      <c r="M11" s="123"/>
      <c r="N11" s="123"/>
      <c r="O11" s="123"/>
      <c r="P11" s="123"/>
      <c r="Q11" s="123"/>
      <c r="R11" s="123"/>
      <c r="S11" s="123"/>
      <c r="T11" s="123"/>
      <c r="U11" s="123"/>
      <c r="V11" s="123"/>
      <c r="W11" s="124"/>
      <c r="X11" s="124"/>
      <c r="Y11" s="116"/>
      <c r="Z11" s="116"/>
      <c r="AA11" s="116"/>
      <c r="AB11" s="116"/>
      <c r="AC11" s="116"/>
      <c r="AD11" s="116"/>
      <c r="AE11" s="116"/>
      <c r="AF11" s="116"/>
    </row>
    <row r="12" spans="1:32" ht="15">
      <c r="A12" s="89" t="s">
        <v>5618</v>
      </c>
      <c r="B12" s="65" t="s">
        <v>5804</v>
      </c>
      <c r="C12" s="65" t="s">
        <v>56</v>
      </c>
      <c r="D12" s="118"/>
      <c r="E12" s="117"/>
      <c r="F12" s="119"/>
      <c r="G12" s="120"/>
      <c r="H12" s="120"/>
      <c r="I12" s="121">
        <v>12</v>
      </c>
      <c r="J12" s="122"/>
      <c r="K12" s="123"/>
      <c r="L12" s="123"/>
      <c r="M12" s="123"/>
      <c r="N12" s="123"/>
      <c r="O12" s="123"/>
      <c r="P12" s="123"/>
      <c r="Q12" s="123"/>
      <c r="R12" s="123"/>
      <c r="S12" s="123"/>
      <c r="T12" s="123"/>
      <c r="U12" s="123"/>
      <c r="V12" s="123"/>
      <c r="W12" s="124"/>
      <c r="X12" s="124"/>
      <c r="Y12" s="116"/>
      <c r="Z12" s="116"/>
      <c r="AA12" s="116"/>
      <c r="AB12" s="116"/>
      <c r="AC12" s="116"/>
      <c r="AD12" s="116"/>
      <c r="AE12" s="116"/>
      <c r="AF12" s="116"/>
    </row>
    <row r="13" spans="1:32" ht="15">
      <c r="A13" s="89" t="s">
        <v>5619</v>
      </c>
      <c r="B13" s="65" t="s">
        <v>5805</v>
      </c>
      <c r="C13" s="65" t="s">
        <v>56</v>
      </c>
      <c r="D13" s="118"/>
      <c r="E13" s="117"/>
      <c r="F13" s="119"/>
      <c r="G13" s="120"/>
      <c r="H13" s="120"/>
      <c r="I13" s="121">
        <v>13</v>
      </c>
      <c r="J13" s="122"/>
      <c r="K13" s="123"/>
      <c r="L13" s="123"/>
      <c r="M13" s="123"/>
      <c r="N13" s="123"/>
      <c r="O13" s="123"/>
      <c r="P13" s="123"/>
      <c r="Q13" s="123"/>
      <c r="R13" s="123"/>
      <c r="S13" s="123"/>
      <c r="T13" s="123"/>
      <c r="U13" s="123"/>
      <c r="V13" s="123"/>
      <c r="W13" s="124"/>
      <c r="X13" s="124"/>
      <c r="Y13" s="116"/>
      <c r="Z13" s="116"/>
      <c r="AA13" s="116"/>
      <c r="AB13" s="116"/>
      <c r="AC13" s="116"/>
      <c r="AD13" s="116"/>
      <c r="AE13" s="116"/>
      <c r="AF13" s="116"/>
    </row>
    <row r="14" spans="1:32" ht="15">
      <c r="A14" s="89" t="s">
        <v>5620</v>
      </c>
      <c r="B14" s="65" t="s">
        <v>5806</v>
      </c>
      <c r="C14" s="65" t="s">
        <v>56</v>
      </c>
      <c r="D14" s="118"/>
      <c r="E14" s="117"/>
      <c r="F14" s="119"/>
      <c r="G14" s="120"/>
      <c r="H14" s="120"/>
      <c r="I14" s="121">
        <v>14</v>
      </c>
      <c r="J14" s="122"/>
      <c r="K14" s="123"/>
      <c r="L14" s="123"/>
      <c r="M14" s="123"/>
      <c r="N14" s="123"/>
      <c r="O14" s="123"/>
      <c r="P14" s="123"/>
      <c r="Q14" s="123"/>
      <c r="R14" s="123"/>
      <c r="S14" s="123"/>
      <c r="T14" s="123"/>
      <c r="U14" s="123"/>
      <c r="V14" s="123"/>
      <c r="W14" s="124"/>
      <c r="X14" s="124"/>
      <c r="Y14" s="116"/>
      <c r="Z14" s="116"/>
      <c r="AA14" s="116"/>
      <c r="AB14" s="116"/>
      <c r="AC14" s="116"/>
      <c r="AD14" s="116"/>
      <c r="AE14" s="116"/>
      <c r="AF14" s="116"/>
    </row>
    <row r="15" spans="1:32" ht="15">
      <c r="A15" s="89" t="s">
        <v>5621</v>
      </c>
      <c r="B15" s="65" t="s">
        <v>5795</v>
      </c>
      <c r="C15" s="65" t="s">
        <v>59</v>
      </c>
      <c r="D15" s="118"/>
      <c r="E15" s="117"/>
      <c r="F15" s="119"/>
      <c r="G15" s="120"/>
      <c r="H15" s="120"/>
      <c r="I15" s="121">
        <v>15</v>
      </c>
      <c r="J15" s="122"/>
      <c r="K15" s="123"/>
      <c r="L15" s="123"/>
      <c r="M15" s="123"/>
      <c r="N15" s="123"/>
      <c r="O15" s="123"/>
      <c r="P15" s="123"/>
      <c r="Q15" s="123"/>
      <c r="R15" s="123"/>
      <c r="S15" s="123"/>
      <c r="T15" s="123"/>
      <c r="U15" s="123"/>
      <c r="V15" s="123"/>
      <c r="W15" s="124"/>
      <c r="X15" s="124"/>
      <c r="Y15" s="116"/>
      <c r="Z15" s="116"/>
      <c r="AA15" s="116"/>
      <c r="AB15" s="116"/>
      <c r="AC15" s="116"/>
      <c r="AD15" s="116"/>
      <c r="AE15" s="116"/>
      <c r="AF15" s="116"/>
    </row>
    <row r="16" spans="1:32" ht="15">
      <c r="A16" s="89" t="s">
        <v>5622</v>
      </c>
      <c r="B16" s="65" t="s">
        <v>5796</v>
      </c>
      <c r="C16" s="65" t="s">
        <v>59</v>
      </c>
      <c r="D16" s="118"/>
      <c r="E16" s="117"/>
      <c r="F16" s="119"/>
      <c r="G16" s="120"/>
      <c r="H16" s="120"/>
      <c r="I16" s="121">
        <v>16</v>
      </c>
      <c r="J16" s="122"/>
      <c r="K16" s="123"/>
      <c r="L16" s="123"/>
      <c r="M16" s="123"/>
      <c r="N16" s="123"/>
      <c r="O16" s="123"/>
      <c r="P16" s="123"/>
      <c r="Q16" s="123"/>
      <c r="R16" s="123"/>
      <c r="S16" s="123"/>
      <c r="T16" s="123"/>
      <c r="U16" s="123"/>
      <c r="V16" s="123"/>
      <c r="W16" s="124"/>
      <c r="X16" s="124"/>
      <c r="Y16" s="116"/>
      <c r="Z16" s="116"/>
      <c r="AA16" s="116"/>
      <c r="AB16" s="116"/>
      <c r="AC16" s="116"/>
      <c r="AD16" s="116"/>
      <c r="AE16" s="116"/>
      <c r="AF16" s="116"/>
    </row>
    <row r="17" spans="1:32" ht="15">
      <c r="A17" s="89" t="s">
        <v>5623</v>
      </c>
      <c r="B17" s="65" t="s">
        <v>5797</v>
      </c>
      <c r="C17" s="65" t="s">
        <v>59</v>
      </c>
      <c r="D17" s="118"/>
      <c r="E17" s="117"/>
      <c r="F17" s="119"/>
      <c r="G17" s="120"/>
      <c r="H17" s="120"/>
      <c r="I17" s="121">
        <v>17</v>
      </c>
      <c r="J17" s="122"/>
      <c r="K17" s="123"/>
      <c r="L17" s="123"/>
      <c r="M17" s="123"/>
      <c r="N17" s="123"/>
      <c r="O17" s="123"/>
      <c r="P17" s="123"/>
      <c r="Q17" s="123"/>
      <c r="R17" s="123"/>
      <c r="S17" s="123"/>
      <c r="T17" s="123"/>
      <c r="U17" s="123"/>
      <c r="V17" s="123"/>
      <c r="W17" s="124"/>
      <c r="X17" s="124"/>
      <c r="Y17" s="116"/>
      <c r="Z17" s="116"/>
      <c r="AA17" s="116"/>
      <c r="AB17" s="116"/>
      <c r="AC17" s="116"/>
      <c r="AD17" s="116"/>
      <c r="AE17" s="116"/>
      <c r="AF17" s="116"/>
    </row>
    <row r="18" spans="1:32" ht="15">
      <c r="A18" s="89" t="s">
        <v>5624</v>
      </c>
      <c r="B18" s="65" t="s">
        <v>5798</v>
      </c>
      <c r="C18" s="65" t="s">
        <v>59</v>
      </c>
      <c r="D18" s="118"/>
      <c r="E18" s="117"/>
      <c r="F18" s="119"/>
      <c r="G18" s="120"/>
      <c r="H18" s="120"/>
      <c r="I18" s="121">
        <v>18</v>
      </c>
      <c r="J18" s="122"/>
      <c r="K18" s="123"/>
      <c r="L18" s="123"/>
      <c r="M18" s="123"/>
      <c r="N18" s="123"/>
      <c r="O18" s="123"/>
      <c r="P18" s="123"/>
      <c r="Q18" s="123"/>
      <c r="R18" s="123"/>
      <c r="S18" s="123"/>
      <c r="T18" s="123"/>
      <c r="U18" s="123"/>
      <c r="V18" s="123"/>
      <c r="W18" s="124"/>
      <c r="X18" s="124"/>
      <c r="Y18" s="116"/>
      <c r="Z18" s="116"/>
      <c r="AA18" s="116"/>
      <c r="AB18" s="116"/>
      <c r="AC18" s="116"/>
      <c r="AD18" s="116"/>
      <c r="AE18" s="116"/>
      <c r="AF18" s="116"/>
    </row>
    <row r="19" spans="1:32" ht="15">
      <c r="A19" s="89" t="s">
        <v>5625</v>
      </c>
      <c r="B19" s="65" t="s">
        <v>5799</v>
      </c>
      <c r="C19" s="65" t="s">
        <v>59</v>
      </c>
      <c r="D19" s="118"/>
      <c r="E19" s="117"/>
      <c r="F19" s="119"/>
      <c r="G19" s="120"/>
      <c r="H19" s="120"/>
      <c r="I19" s="121">
        <v>19</v>
      </c>
      <c r="J19" s="122"/>
      <c r="K19" s="123"/>
      <c r="L19" s="123"/>
      <c r="M19" s="123"/>
      <c r="N19" s="123"/>
      <c r="O19" s="123"/>
      <c r="P19" s="123"/>
      <c r="Q19" s="123"/>
      <c r="R19" s="123"/>
      <c r="S19" s="123"/>
      <c r="T19" s="123"/>
      <c r="U19" s="123"/>
      <c r="V19" s="123"/>
      <c r="W19" s="124"/>
      <c r="X19" s="124"/>
      <c r="Y19" s="116"/>
      <c r="Z19" s="116"/>
      <c r="AA19" s="116"/>
      <c r="AB19" s="116"/>
      <c r="AC19" s="116"/>
      <c r="AD19" s="116"/>
      <c r="AE19" s="116"/>
      <c r="AF19" s="116"/>
    </row>
    <row r="20" spans="1:32" ht="15">
      <c r="A20" s="89" t="s">
        <v>5626</v>
      </c>
      <c r="B20" s="65" t="s">
        <v>5800</v>
      </c>
      <c r="C20" s="65" t="s">
        <v>59</v>
      </c>
      <c r="D20" s="118"/>
      <c r="E20" s="117"/>
      <c r="F20" s="119"/>
      <c r="G20" s="120"/>
      <c r="H20" s="120"/>
      <c r="I20" s="121">
        <v>20</v>
      </c>
      <c r="J20" s="122"/>
      <c r="K20" s="123"/>
      <c r="L20" s="123"/>
      <c r="M20" s="123"/>
      <c r="N20" s="123"/>
      <c r="O20" s="123"/>
      <c r="P20" s="123"/>
      <c r="Q20" s="123"/>
      <c r="R20" s="123"/>
      <c r="S20" s="123"/>
      <c r="T20" s="123"/>
      <c r="U20" s="123"/>
      <c r="V20" s="123"/>
      <c r="W20" s="124"/>
      <c r="X20" s="124"/>
      <c r="Y20" s="116"/>
      <c r="Z20" s="116"/>
      <c r="AA20" s="116"/>
      <c r="AB20" s="116"/>
      <c r="AC20" s="116"/>
      <c r="AD20" s="116"/>
      <c r="AE20" s="116"/>
      <c r="AF20" s="116"/>
    </row>
    <row r="21" spans="1:32" ht="15">
      <c r="A21" s="89" t="s">
        <v>5627</v>
      </c>
      <c r="B21" s="65" t="s">
        <v>5801</v>
      </c>
      <c r="C21" s="65" t="s">
        <v>59</v>
      </c>
      <c r="D21" s="118"/>
      <c r="E21" s="117"/>
      <c r="F21" s="119"/>
      <c r="G21" s="120"/>
      <c r="H21" s="120"/>
      <c r="I21" s="121">
        <v>21</v>
      </c>
      <c r="J21" s="122"/>
      <c r="K21" s="123"/>
      <c r="L21" s="123"/>
      <c r="M21" s="123"/>
      <c r="N21" s="123"/>
      <c r="O21" s="123"/>
      <c r="P21" s="123"/>
      <c r="Q21" s="123"/>
      <c r="R21" s="123"/>
      <c r="S21" s="123"/>
      <c r="T21" s="123"/>
      <c r="U21" s="123"/>
      <c r="V21" s="123"/>
      <c r="W21" s="124"/>
      <c r="X21" s="124"/>
      <c r="Y21" s="116"/>
      <c r="Z21" s="116"/>
      <c r="AA21" s="116"/>
      <c r="AB21" s="116"/>
      <c r="AC21" s="116"/>
      <c r="AD21" s="116"/>
      <c r="AE21" s="116"/>
      <c r="AF21" s="116"/>
    </row>
    <row r="22" spans="1:32" ht="15">
      <c r="A22" s="89" t="s">
        <v>5628</v>
      </c>
      <c r="B22" s="65" t="s">
        <v>5802</v>
      </c>
      <c r="C22" s="65" t="s">
        <v>59</v>
      </c>
      <c r="D22" s="118"/>
      <c r="E22" s="117"/>
      <c r="F22" s="119"/>
      <c r="G22" s="120"/>
      <c r="H22" s="120"/>
      <c r="I22" s="121">
        <v>22</v>
      </c>
      <c r="J22" s="122"/>
      <c r="K22" s="123"/>
      <c r="L22" s="123"/>
      <c r="M22" s="123"/>
      <c r="N22" s="123"/>
      <c r="O22" s="123"/>
      <c r="P22" s="123"/>
      <c r="Q22" s="123"/>
      <c r="R22" s="123"/>
      <c r="S22" s="123"/>
      <c r="T22" s="123"/>
      <c r="U22" s="123"/>
      <c r="V22" s="123"/>
      <c r="W22" s="124"/>
      <c r="X22" s="124"/>
      <c r="Y22" s="116"/>
      <c r="Z22" s="116"/>
      <c r="AA22" s="116"/>
      <c r="AB22" s="116"/>
      <c r="AC22" s="116"/>
      <c r="AD22" s="116"/>
      <c r="AE22" s="116"/>
      <c r="AF22" s="116"/>
    </row>
    <row r="23" spans="1:32" ht="15">
      <c r="A23" s="89" t="s">
        <v>5629</v>
      </c>
      <c r="B23" s="65" t="s">
        <v>5803</v>
      </c>
      <c r="C23" s="65" t="s">
        <v>59</v>
      </c>
      <c r="D23" s="118"/>
      <c r="E23" s="117"/>
      <c r="F23" s="119"/>
      <c r="G23" s="120"/>
      <c r="H23" s="120"/>
      <c r="I23" s="121">
        <v>23</v>
      </c>
      <c r="J23" s="122"/>
      <c r="K23" s="123"/>
      <c r="L23" s="123"/>
      <c r="M23" s="123"/>
      <c r="N23" s="123"/>
      <c r="O23" s="123"/>
      <c r="P23" s="123"/>
      <c r="Q23" s="123"/>
      <c r="R23" s="123"/>
      <c r="S23" s="123"/>
      <c r="T23" s="123"/>
      <c r="U23" s="123"/>
      <c r="V23" s="123"/>
      <c r="W23" s="124"/>
      <c r="X23" s="124"/>
      <c r="Y23" s="116"/>
      <c r="Z23" s="116"/>
      <c r="AA23" s="116"/>
      <c r="AB23" s="116"/>
      <c r="AC23" s="116"/>
      <c r="AD23" s="116"/>
      <c r="AE23" s="116"/>
      <c r="AF23" s="116"/>
    </row>
    <row r="24" spans="1:32" ht="15">
      <c r="A24" s="89" t="s">
        <v>5630</v>
      </c>
      <c r="B24" s="65" t="s">
        <v>5804</v>
      </c>
      <c r="C24" s="65" t="s">
        <v>59</v>
      </c>
      <c r="D24" s="118"/>
      <c r="E24" s="117"/>
      <c r="F24" s="119"/>
      <c r="G24" s="120"/>
      <c r="H24" s="120"/>
      <c r="I24" s="121">
        <v>24</v>
      </c>
      <c r="J24" s="122"/>
      <c r="K24" s="123"/>
      <c r="L24" s="123"/>
      <c r="M24" s="123"/>
      <c r="N24" s="123"/>
      <c r="O24" s="123"/>
      <c r="P24" s="123"/>
      <c r="Q24" s="123"/>
      <c r="R24" s="123"/>
      <c r="S24" s="123"/>
      <c r="T24" s="123"/>
      <c r="U24" s="123"/>
      <c r="V24" s="123"/>
      <c r="W24" s="124"/>
      <c r="X24" s="124"/>
      <c r="Y24" s="116"/>
      <c r="Z24" s="116"/>
      <c r="AA24" s="116"/>
      <c r="AB24" s="116"/>
      <c r="AC24" s="116"/>
      <c r="AD24" s="116"/>
      <c r="AE24" s="116"/>
      <c r="AF24" s="116"/>
    </row>
    <row r="25" spans="1:32" ht="15">
      <c r="A25" s="89" t="s">
        <v>5631</v>
      </c>
      <c r="B25" s="65" t="s">
        <v>5805</v>
      </c>
      <c r="C25" s="65" t="s">
        <v>59</v>
      </c>
      <c r="D25" s="118"/>
      <c r="E25" s="117"/>
      <c r="F25" s="119"/>
      <c r="G25" s="120"/>
      <c r="H25" s="120"/>
      <c r="I25" s="121">
        <v>25</v>
      </c>
      <c r="J25" s="122"/>
      <c r="K25" s="123"/>
      <c r="L25" s="123"/>
      <c r="M25" s="123"/>
      <c r="N25" s="123"/>
      <c r="O25" s="123"/>
      <c r="P25" s="123"/>
      <c r="Q25" s="123"/>
      <c r="R25" s="123"/>
      <c r="S25" s="123"/>
      <c r="T25" s="123"/>
      <c r="U25" s="123"/>
      <c r="V25" s="123"/>
      <c r="W25" s="124"/>
      <c r="X25" s="124"/>
      <c r="Y25" s="116"/>
      <c r="Z25" s="116"/>
      <c r="AA25" s="116"/>
      <c r="AB25" s="116"/>
      <c r="AC25" s="116"/>
      <c r="AD25" s="116"/>
      <c r="AE25" s="116"/>
      <c r="AF25" s="116"/>
    </row>
    <row r="26" spans="1:32" ht="15">
      <c r="A26" s="89" t="s">
        <v>5632</v>
      </c>
      <c r="B26" s="65" t="s">
        <v>5806</v>
      </c>
      <c r="C26" s="65" t="s">
        <v>59</v>
      </c>
      <c r="D26" s="118"/>
      <c r="E26" s="117"/>
      <c r="F26" s="119"/>
      <c r="G26" s="120"/>
      <c r="H26" s="120"/>
      <c r="I26" s="121">
        <v>26</v>
      </c>
      <c r="J26" s="122"/>
      <c r="K26" s="123"/>
      <c r="L26" s="123"/>
      <c r="M26" s="123"/>
      <c r="N26" s="123"/>
      <c r="O26" s="123"/>
      <c r="P26" s="123"/>
      <c r="Q26" s="123"/>
      <c r="R26" s="123"/>
      <c r="S26" s="123"/>
      <c r="T26" s="123"/>
      <c r="U26" s="123"/>
      <c r="V26" s="123"/>
      <c r="W26" s="124"/>
      <c r="X26" s="124"/>
      <c r="Y26" s="116"/>
      <c r="Z26" s="116"/>
      <c r="AA26" s="116"/>
      <c r="AB26" s="116"/>
      <c r="AC26" s="116"/>
      <c r="AD26" s="116"/>
      <c r="AE26" s="116"/>
      <c r="AF26" s="116"/>
    </row>
    <row r="27" spans="1:32" ht="15">
      <c r="A27" s="89" t="s">
        <v>5633</v>
      </c>
      <c r="B27" s="65" t="s">
        <v>5795</v>
      </c>
      <c r="C27" s="65" t="s">
        <v>61</v>
      </c>
      <c r="D27" s="118"/>
      <c r="E27" s="117"/>
      <c r="F27" s="119"/>
      <c r="G27" s="120"/>
      <c r="H27" s="120"/>
      <c r="I27" s="121">
        <v>27</v>
      </c>
      <c r="J27" s="122"/>
      <c r="K27" s="123"/>
      <c r="L27" s="123"/>
      <c r="M27" s="123"/>
      <c r="N27" s="123"/>
      <c r="O27" s="123"/>
      <c r="P27" s="123"/>
      <c r="Q27" s="123"/>
      <c r="R27" s="123"/>
      <c r="S27" s="123"/>
      <c r="T27" s="123"/>
      <c r="U27" s="123"/>
      <c r="V27" s="123"/>
      <c r="W27" s="124"/>
      <c r="X27" s="124"/>
      <c r="Y27" s="116"/>
      <c r="Z27" s="116"/>
      <c r="AA27" s="116"/>
      <c r="AB27" s="116"/>
      <c r="AC27" s="116"/>
      <c r="AD27" s="116"/>
      <c r="AE27" s="116"/>
      <c r="AF27" s="116"/>
    </row>
    <row r="28" spans="1:32" ht="15">
      <c r="A28" s="89" t="s">
        <v>5634</v>
      </c>
      <c r="B28" s="65" t="s">
        <v>5796</v>
      </c>
      <c r="C28" s="65" t="s">
        <v>61</v>
      </c>
      <c r="D28" s="118"/>
      <c r="E28" s="117"/>
      <c r="F28" s="119"/>
      <c r="G28" s="120"/>
      <c r="H28" s="120"/>
      <c r="I28" s="121">
        <v>28</v>
      </c>
      <c r="J28" s="122"/>
      <c r="K28" s="123"/>
      <c r="L28" s="123"/>
      <c r="M28" s="123"/>
      <c r="N28" s="123"/>
      <c r="O28" s="123"/>
      <c r="P28" s="123"/>
      <c r="Q28" s="123"/>
      <c r="R28" s="123"/>
      <c r="S28" s="123"/>
      <c r="T28" s="123"/>
      <c r="U28" s="123"/>
      <c r="V28" s="123"/>
      <c r="W28" s="124"/>
      <c r="X28" s="124"/>
      <c r="Y28" s="116"/>
      <c r="Z28" s="116"/>
      <c r="AA28" s="116"/>
      <c r="AB28" s="116"/>
      <c r="AC28" s="116"/>
      <c r="AD28" s="116"/>
      <c r="AE28" s="116"/>
      <c r="AF28" s="116"/>
    </row>
    <row r="29" spans="1:32" ht="15">
      <c r="A29" s="89" t="s">
        <v>5635</v>
      </c>
      <c r="B29" s="65" t="s">
        <v>5797</v>
      </c>
      <c r="C29" s="65" t="s">
        <v>61</v>
      </c>
      <c r="D29" s="118"/>
      <c r="E29" s="117"/>
      <c r="F29" s="119"/>
      <c r="G29" s="120"/>
      <c r="H29" s="120"/>
      <c r="I29" s="121">
        <v>29</v>
      </c>
      <c r="J29" s="122"/>
      <c r="K29" s="123"/>
      <c r="L29" s="123"/>
      <c r="M29" s="123"/>
      <c r="N29" s="123"/>
      <c r="O29" s="123"/>
      <c r="P29" s="123"/>
      <c r="Q29" s="123"/>
      <c r="R29" s="123"/>
      <c r="S29" s="123"/>
      <c r="T29" s="123"/>
      <c r="U29" s="123"/>
      <c r="V29" s="123"/>
      <c r="W29" s="124"/>
      <c r="X29" s="124"/>
      <c r="Y29" s="116"/>
      <c r="Z29" s="116"/>
      <c r="AA29" s="116"/>
      <c r="AB29" s="116"/>
      <c r="AC29" s="116"/>
      <c r="AD29" s="116"/>
      <c r="AE29" s="116"/>
      <c r="AF29" s="116"/>
    </row>
    <row r="30" spans="1:32" ht="15">
      <c r="A30" s="89" t="s">
        <v>5636</v>
      </c>
      <c r="B30" s="65" t="s">
        <v>5798</v>
      </c>
      <c r="C30" s="65" t="s">
        <v>61</v>
      </c>
      <c r="D30" s="118"/>
      <c r="E30" s="117"/>
      <c r="F30" s="119"/>
      <c r="G30" s="120"/>
      <c r="H30" s="120"/>
      <c r="I30" s="121">
        <v>30</v>
      </c>
      <c r="J30" s="122"/>
      <c r="K30" s="123"/>
      <c r="L30" s="123"/>
      <c r="M30" s="123"/>
      <c r="N30" s="123"/>
      <c r="O30" s="123"/>
      <c r="P30" s="123"/>
      <c r="Q30" s="123"/>
      <c r="R30" s="123"/>
      <c r="S30" s="123"/>
      <c r="T30" s="123"/>
      <c r="U30" s="123"/>
      <c r="V30" s="123"/>
      <c r="W30" s="124"/>
      <c r="X30" s="124"/>
      <c r="Y30" s="116"/>
      <c r="Z30" s="116"/>
      <c r="AA30" s="116"/>
      <c r="AB30" s="116"/>
      <c r="AC30" s="116"/>
      <c r="AD30" s="116"/>
      <c r="AE30" s="116"/>
      <c r="AF30" s="116"/>
    </row>
    <row r="31" spans="1:32" ht="15">
      <c r="A31" s="89" t="s">
        <v>5637</v>
      </c>
      <c r="B31" s="65" t="s">
        <v>5799</v>
      </c>
      <c r="C31" s="65" t="s">
        <v>61</v>
      </c>
      <c r="D31" s="118"/>
      <c r="E31" s="117"/>
      <c r="F31" s="119"/>
      <c r="G31" s="120"/>
      <c r="H31" s="120"/>
      <c r="I31" s="121">
        <v>31</v>
      </c>
      <c r="J31" s="122"/>
      <c r="K31" s="123"/>
      <c r="L31" s="123"/>
      <c r="M31" s="123"/>
      <c r="N31" s="123"/>
      <c r="O31" s="123"/>
      <c r="P31" s="123"/>
      <c r="Q31" s="123"/>
      <c r="R31" s="123"/>
      <c r="S31" s="123"/>
      <c r="T31" s="123"/>
      <c r="U31" s="123"/>
      <c r="V31" s="123"/>
      <c r="W31" s="124"/>
      <c r="X31" s="124"/>
      <c r="Y31" s="116"/>
      <c r="Z31" s="116"/>
      <c r="AA31" s="116"/>
      <c r="AB31" s="116"/>
      <c r="AC31" s="116"/>
      <c r="AD31" s="116"/>
      <c r="AE31" s="116"/>
      <c r="AF31" s="116"/>
    </row>
    <row r="32" spans="1:32" ht="15">
      <c r="A32" s="89" t="s">
        <v>5638</v>
      </c>
      <c r="B32" s="65" t="s">
        <v>5800</v>
      </c>
      <c r="C32" s="65" t="s">
        <v>61</v>
      </c>
      <c r="D32" s="118"/>
      <c r="E32" s="117"/>
      <c r="F32" s="119"/>
      <c r="G32" s="120"/>
      <c r="H32" s="120"/>
      <c r="I32" s="121">
        <v>32</v>
      </c>
      <c r="J32" s="122"/>
      <c r="K32" s="123"/>
      <c r="L32" s="123"/>
      <c r="M32" s="123"/>
      <c r="N32" s="123"/>
      <c r="O32" s="123"/>
      <c r="P32" s="123"/>
      <c r="Q32" s="123"/>
      <c r="R32" s="123"/>
      <c r="S32" s="123"/>
      <c r="T32" s="123"/>
      <c r="U32" s="123"/>
      <c r="V32" s="123"/>
      <c r="W32" s="124"/>
      <c r="X32" s="124"/>
      <c r="Y32" s="116"/>
      <c r="Z32" s="116"/>
      <c r="AA32" s="116"/>
      <c r="AB32" s="116"/>
      <c r="AC32" s="116"/>
      <c r="AD32" s="116"/>
      <c r="AE32" s="116"/>
      <c r="AF32" s="116"/>
    </row>
    <row r="33" spans="1:32" ht="15">
      <c r="A33" s="89" t="s">
        <v>5639</v>
      </c>
      <c r="B33" s="65" t="s">
        <v>5801</v>
      </c>
      <c r="C33" s="65" t="s">
        <v>61</v>
      </c>
      <c r="D33" s="118"/>
      <c r="E33" s="117"/>
      <c r="F33" s="119"/>
      <c r="G33" s="120"/>
      <c r="H33" s="120"/>
      <c r="I33" s="121">
        <v>33</v>
      </c>
      <c r="J33" s="122"/>
      <c r="K33" s="123"/>
      <c r="L33" s="123"/>
      <c r="M33" s="123"/>
      <c r="N33" s="123"/>
      <c r="O33" s="123"/>
      <c r="P33" s="123"/>
      <c r="Q33" s="123"/>
      <c r="R33" s="123"/>
      <c r="S33" s="123"/>
      <c r="T33" s="123"/>
      <c r="U33" s="123"/>
      <c r="V33" s="123"/>
      <c r="W33" s="124"/>
      <c r="X33" s="124"/>
      <c r="Y33" s="116"/>
      <c r="Z33" s="116"/>
      <c r="AA33" s="116"/>
      <c r="AB33" s="116"/>
      <c r="AC33" s="116"/>
      <c r="AD33" s="116"/>
      <c r="AE33" s="116"/>
      <c r="AF33" s="116"/>
    </row>
    <row r="34" spans="1:32" ht="15">
      <c r="A34" s="89" t="s">
        <v>5640</v>
      </c>
      <c r="B34" s="65" t="s">
        <v>5802</v>
      </c>
      <c r="C34" s="65" t="s">
        <v>61</v>
      </c>
      <c r="D34" s="118"/>
      <c r="E34" s="117"/>
      <c r="F34" s="119"/>
      <c r="G34" s="120"/>
      <c r="H34" s="120"/>
      <c r="I34" s="121">
        <v>34</v>
      </c>
      <c r="J34" s="122"/>
      <c r="K34" s="123"/>
      <c r="L34" s="123"/>
      <c r="M34" s="123"/>
      <c r="N34" s="123"/>
      <c r="O34" s="123"/>
      <c r="P34" s="123"/>
      <c r="Q34" s="123"/>
      <c r="R34" s="123"/>
      <c r="S34" s="123"/>
      <c r="T34" s="123"/>
      <c r="U34" s="123"/>
      <c r="V34" s="123"/>
      <c r="W34" s="124"/>
      <c r="X34" s="124"/>
      <c r="Y34" s="116"/>
      <c r="Z34" s="116"/>
      <c r="AA34" s="116"/>
      <c r="AB34" s="116"/>
      <c r="AC34" s="116"/>
      <c r="AD34" s="116"/>
      <c r="AE34" s="116"/>
      <c r="AF34" s="116"/>
    </row>
    <row r="35" spans="1:32" ht="15">
      <c r="A35" s="89" t="s">
        <v>5641</v>
      </c>
      <c r="B35" s="65" t="s">
        <v>5803</v>
      </c>
      <c r="C35" s="65" t="s">
        <v>61</v>
      </c>
      <c r="D35" s="118"/>
      <c r="E35" s="117"/>
      <c r="F35" s="119"/>
      <c r="G35" s="120"/>
      <c r="H35" s="120"/>
      <c r="I35" s="121">
        <v>35</v>
      </c>
      <c r="J35" s="122"/>
      <c r="K35" s="123"/>
      <c r="L35" s="123"/>
      <c r="M35" s="123"/>
      <c r="N35" s="123"/>
      <c r="O35" s="123"/>
      <c r="P35" s="123"/>
      <c r="Q35" s="123"/>
      <c r="R35" s="123"/>
      <c r="S35" s="123"/>
      <c r="T35" s="123"/>
      <c r="U35" s="123"/>
      <c r="V35" s="123"/>
      <c r="W35" s="124"/>
      <c r="X35" s="124"/>
      <c r="Y35" s="116"/>
      <c r="Z35" s="116"/>
      <c r="AA35" s="116"/>
      <c r="AB35" s="116"/>
      <c r="AC35" s="116"/>
      <c r="AD35" s="116"/>
      <c r="AE35" s="116"/>
      <c r="AF35" s="116"/>
    </row>
    <row r="36" spans="1:32" ht="15">
      <c r="A36" s="89" t="s">
        <v>5642</v>
      </c>
      <c r="B36" s="65" t="s">
        <v>5804</v>
      </c>
      <c r="C36" s="65" t="s">
        <v>61</v>
      </c>
      <c r="D36" s="118"/>
      <c r="E36" s="117"/>
      <c r="F36" s="119"/>
      <c r="G36" s="120"/>
      <c r="H36" s="120"/>
      <c r="I36" s="121">
        <v>36</v>
      </c>
      <c r="J36" s="122"/>
      <c r="K36" s="123"/>
      <c r="L36" s="123"/>
      <c r="M36" s="123"/>
      <c r="N36" s="123"/>
      <c r="O36" s="123"/>
      <c r="P36" s="123"/>
      <c r="Q36" s="123"/>
      <c r="R36" s="123"/>
      <c r="S36" s="123"/>
      <c r="T36" s="123"/>
      <c r="U36" s="123"/>
      <c r="V36" s="123"/>
      <c r="W36" s="124"/>
      <c r="X36" s="124"/>
      <c r="Y36" s="116"/>
      <c r="Z36" s="116"/>
      <c r="AA36" s="116"/>
      <c r="AB36" s="116"/>
      <c r="AC36" s="116"/>
      <c r="AD36" s="116"/>
      <c r="AE36" s="116"/>
      <c r="AF36" s="116"/>
    </row>
    <row r="37" spans="1:32" ht="15">
      <c r="A37" s="89" t="s">
        <v>5643</v>
      </c>
      <c r="B37" s="65" t="s">
        <v>5805</v>
      </c>
      <c r="C37" s="65" t="s">
        <v>61</v>
      </c>
      <c r="D37" s="118"/>
      <c r="E37" s="117"/>
      <c r="F37" s="119"/>
      <c r="G37" s="120"/>
      <c r="H37" s="120"/>
      <c r="I37" s="121">
        <v>37</v>
      </c>
      <c r="J37" s="122"/>
      <c r="K37" s="123"/>
      <c r="L37" s="123"/>
      <c r="M37" s="123"/>
      <c r="N37" s="123"/>
      <c r="O37" s="123"/>
      <c r="P37" s="123"/>
      <c r="Q37" s="123"/>
      <c r="R37" s="123"/>
      <c r="S37" s="123"/>
      <c r="T37" s="123"/>
      <c r="U37" s="123"/>
      <c r="V37" s="123"/>
      <c r="W37" s="124"/>
      <c r="X37" s="124"/>
      <c r="Y37" s="116"/>
      <c r="Z37" s="116"/>
      <c r="AA37" s="116"/>
      <c r="AB37" s="116"/>
      <c r="AC37" s="116"/>
      <c r="AD37" s="116"/>
      <c r="AE37" s="116"/>
      <c r="AF37" s="116"/>
    </row>
    <row r="38" spans="1:32" ht="15">
      <c r="A38" s="89" t="s">
        <v>5644</v>
      </c>
      <c r="B38" s="65" t="s">
        <v>5806</v>
      </c>
      <c r="C38" s="65" t="s">
        <v>61</v>
      </c>
      <c r="D38" s="118"/>
      <c r="E38" s="117"/>
      <c r="F38" s="119"/>
      <c r="G38" s="120"/>
      <c r="H38" s="120"/>
      <c r="I38" s="121">
        <v>38</v>
      </c>
      <c r="J38" s="122"/>
      <c r="K38" s="123"/>
      <c r="L38" s="123"/>
      <c r="M38" s="123"/>
      <c r="N38" s="123"/>
      <c r="O38" s="123"/>
      <c r="P38" s="123"/>
      <c r="Q38" s="123"/>
      <c r="R38" s="123"/>
      <c r="S38" s="123"/>
      <c r="T38" s="123"/>
      <c r="U38" s="123"/>
      <c r="V38" s="123"/>
      <c r="W38" s="124"/>
      <c r="X38" s="124"/>
      <c r="Y38" s="116"/>
      <c r="Z38" s="116"/>
      <c r="AA38" s="116"/>
      <c r="AB38" s="116"/>
      <c r="AC38" s="116"/>
      <c r="AD38" s="116"/>
      <c r="AE38" s="116"/>
      <c r="AF38" s="116"/>
    </row>
    <row r="39" spans="1:32" ht="15">
      <c r="A39" s="89" t="s">
        <v>5645</v>
      </c>
      <c r="B39" s="65" t="s">
        <v>5795</v>
      </c>
      <c r="C39" s="65" t="s">
        <v>63</v>
      </c>
      <c r="D39" s="118"/>
      <c r="E39" s="117"/>
      <c r="F39" s="119"/>
      <c r="G39" s="120"/>
      <c r="H39" s="120"/>
      <c r="I39" s="121">
        <v>39</v>
      </c>
      <c r="J39" s="122"/>
      <c r="K39" s="123"/>
      <c r="L39" s="123"/>
      <c r="M39" s="123"/>
      <c r="N39" s="123"/>
      <c r="O39" s="123"/>
      <c r="P39" s="123"/>
      <c r="Q39" s="123"/>
      <c r="R39" s="123"/>
      <c r="S39" s="123"/>
      <c r="T39" s="123"/>
      <c r="U39" s="123"/>
      <c r="V39" s="123"/>
      <c r="W39" s="124"/>
      <c r="X39" s="124"/>
      <c r="Y39" s="116"/>
      <c r="Z39" s="116"/>
      <c r="AA39" s="116"/>
      <c r="AB39" s="116"/>
      <c r="AC39" s="116"/>
      <c r="AD39" s="116"/>
      <c r="AE39" s="116"/>
      <c r="AF39" s="116"/>
    </row>
    <row r="40" spans="1:32" ht="15">
      <c r="A40" s="89" t="s">
        <v>5646</v>
      </c>
      <c r="B40" s="65" t="s">
        <v>5796</v>
      </c>
      <c r="C40" s="65" t="s">
        <v>63</v>
      </c>
      <c r="D40" s="118"/>
      <c r="E40" s="117"/>
      <c r="F40" s="119"/>
      <c r="G40" s="120"/>
      <c r="H40" s="120"/>
      <c r="I40" s="121">
        <v>40</v>
      </c>
      <c r="J40" s="122"/>
      <c r="K40" s="123"/>
      <c r="L40" s="123"/>
      <c r="M40" s="123"/>
      <c r="N40" s="123"/>
      <c r="O40" s="123"/>
      <c r="P40" s="123"/>
      <c r="Q40" s="123"/>
      <c r="R40" s="123"/>
      <c r="S40" s="123"/>
      <c r="T40" s="123"/>
      <c r="U40" s="123"/>
      <c r="V40" s="123"/>
      <c r="W40" s="124"/>
      <c r="X40" s="124"/>
      <c r="Y40" s="116"/>
      <c r="Z40" s="116"/>
      <c r="AA40" s="116"/>
      <c r="AB40" s="116"/>
      <c r="AC40" s="116"/>
      <c r="AD40" s="116"/>
      <c r="AE40" s="116"/>
      <c r="AF40" s="116"/>
    </row>
    <row r="41" spans="1:32" ht="15">
      <c r="A41" s="89" t="s">
        <v>5647</v>
      </c>
      <c r="B41" s="65" t="s">
        <v>5797</v>
      </c>
      <c r="C41" s="65" t="s">
        <v>63</v>
      </c>
      <c r="D41" s="118"/>
      <c r="E41" s="117"/>
      <c r="F41" s="119"/>
      <c r="G41" s="120"/>
      <c r="H41" s="120"/>
      <c r="I41" s="121">
        <v>41</v>
      </c>
      <c r="J41" s="122"/>
      <c r="K41" s="123"/>
      <c r="L41" s="123"/>
      <c r="M41" s="123"/>
      <c r="N41" s="123"/>
      <c r="O41" s="123"/>
      <c r="P41" s="123"/>
      <c r="Q41" s="123"/>
      <c r="R41" s="123"/>
      <c r="S41" s="123"/>
      <c r="T41" s="123"/>
      <c r="U41" s="123"/>
      <c r="V41" s="123"/>
      <c r="W41" s="124"/>
      <c r="X41" s="124"/>
      <c r="Y41" s="116"/>
      <c r="Z41" s="116"/>
      <c r="AA41" s="116"/>
      <c r="AB41" s="116"/>
      <c r="AC41" s="116"/>
      <c r="AD41" s="116"/>
      <c r="AE41" s="116"/>
      <c r="AF41" s="116"/>
    </row>
    <row r="42" spans="1:32" ht="15">
      <c r="A42" s="89" t="s">
        <v>5648</v>
      </c>
      <c r="B42" s="65" t="s">
        <v>5798</v>
      </c>
      <c r="C42" s="65" t="s">
        <v>63</v>
      </c>
      <c r="D42" s="118"/>
      <c r="E42" s="117"/>
      <c r="F42" s="119"/>
      <c r="G42" s="120"/>
      <c r="H42" s="120"/>
      <c r="I42" s="121">
        <v>42</v>
      </c>
      <c r="J42" s="122"/>
      <c r="K42" s="123"/>
      <c r="L42" s="123"/>
      <c r="M42" s="123"/>
      <c r="N42" s="123"/>
      <c r="O42" s="123"/>
      <c r="P42" s="123"/>
      <c r="Q42" s="123"/>
      <c r="R42" s="123"/>
      <c r="S42" s="123"/>
      <c r="T42" s="123"/>
      <c r="U42" s="123"/>
      <c r="V42" s="123"/>
      <c r="W42" s="124"/>
      <c r="X42" s="124"/>
      <c r="Y42" s="116"/>
      <c r="Z42" s="116"/>
      <c r="AA42" s="116"/>
      <c r="AB42" s="116"/>
      <c r="AC42" s="116"/>
      <c r="AD42" s="116"/>
      <c r="AE42" s="116"/>
      <c r="AF42" s="116"/>
    </row>
    <row r="43" spans="1:32" ht="15">
      <c r="A43" s="89" t="s">
        <v>5649</v>
      </c>
      <c r="B43" s="65" t="s">
        <v>5799</v>
      </c>
      <c r="C43" s="65" t="s">
        <v>63</v>
      </c>
      <c r="D43" s="118"/>
      <c r="E43" s="117"/>
      <c r="F43" s="119"/>
      <c r="G43" s="120"/>
      <c r="H43" s="120"/>
      <c r="I43" s="121">
        <v>43</v>
      </c>
      <c r="J43" s="122"/>
      <c r="K43" s="123"/>
      <c r="L43" s="123"/>
      <c r="M43" s="123"/>
      <c r="N43" s="123"/>
      <c r="O43" s="123"/>
      <c r="P43" s="123"/>
      <c r="Q43" s="123"/>
      <c r="R43" s="123"/>
      <c r="S43" s="123"/>
      <c r="T43" s="123"/>
      <c r="U43" s="123"/>
      <c r="V43" s="123"/>
      <c r="W43" s="124"/>
      <c r="X43" s="124"/>
      <c r="Y43" s="116"/>
      <c r="Z43" s="116"/>
      <c r="AA43" s="116"/>
      <c r="AB43" s="116"/>
      <c r="AC43" s="116"/>
      <c r="AD43" s="116"/>
      <c r="AE43" s="116"/>
      <c r="AF43" s="116"/>
    </row>
    <row r="44" spans="1:32" ht="15">
      <c r="A44" s="89" t="s">
        <v>5650</v>
      </c>
      <c r="B44" s="65" t="s">
        <v>5800</v>
      </c>
      <c r="C44" s="65" t="s">
        <v>63</v>
      </c>
      <c r="D44" s="118"/>
      <c r="E44" s="117"/>
      <c r="F44" s="119"/>
      <c r="G44" s="120"/>
      <c r="H44" s="120"/>
      <c r="I44" s="121">
        <v>44</v>
      </c>
      <c r="J44" s="122"/>
      <c r="K44" s="123"/>
      <c r="L44" s="123"/>
      <c r="M44" s="123"/>
      <c r="N44" s="123"/>
      <c r="O44" s="123"/>
      <c r="P44" s="123"/>
      <c r="Q44" s="123"/>
      <c r="R44" s="123"/>
      <c r="S44" s="123"/>
      <c r="T44" s="123"/>
      <c r="U44" s="123"/>
      <c r="V44" s="123"/>
      <c r="W44" s="124"/>
      <c r="X44" s="124"/>
      <c r="Y44" s="116"/>
      <c r="Z44" s="116"/>
      <c r="AA44" s="116"/>
      <c r="AB44" s="116"/>
      <c r="AC44" s="116"/>
      <c r="AD44" s="116"/>
      <c r="AE44" s="116"/>
      <c r="AF44" s="116"/>
    </row>
    <row r="45" spans="1:32" ht="15">
      <c r="A45" s="89" t="s">
        <v>5651</v>
      </c>
      <c r="B45" s="65" t="s">
        <v>5801</v>
      </c>
      <c r="C45" s="65" t="s">
        <v>63</v>
      </c>
      <c r="D45" s="118"/>
      <c r="E45" s="117"/>
      <c r="F45" s="119"/>
      <c r="G45" s="120"/>
      <c r="H45" s="120"/>
      <c r="I45" s="121">
        <v>45</v>
      </c>
      <c r="J45" s="122"/>
      <c r="K45" s="123"/>
      <c r="L45" s="123"/>
      <c r="M45" s="123"/>
      <c r="N45" s="123"/>
      <c r="O45" s="123"/>
      <c r="P45" s="123"/>
      <c r="Q45" s="123"/>
      <c r="R45" s="123"/>
      <c r="S45" s="123"/>
      <c r="T45" s="123"/>
      <c r="U45" s="123"/>
      <c r="V45" s="123"/>
      <c r="W45" s="124"/>
      <c r="X45" s="124"/>
      <c r="Y45" s="116"/>
      <c r="Z45" s="116"/>
      <c r="AA45" s="116"/>
      <c r="AB45" s="116"/>
      <c r="AC45" s="116"/>
      <c r="AD45" s="116"/>
      <c r="AE45" s="116"/>
      <c r="AF45" s="116"/>
    </row>
    <row r="46" spans="1:32" ht="15">
      <c r="A46" s="89" t="s">
        <v>5652</v>
      </c>
      <c r="B46" s="65" t="s">
        <v>5802</v>
      </c>
      <c r="C46" s="65" t="s">
        <v>63</v>
      </c>
      <c r="D46" s="118"/>
      <c r="E46" s="117"/>
      <c r="F46" s="119"/>
      <c r="G46" s="120"/>
      <c r="H46" s="120"/>
      <c r="I46" s="121">
        <v>46</v>
      </c>
      <c r="J46" s="122"/>
      <c r="K46" s="123"/>
      <c r="L46" s="123"/>
      <c r="M46" s="123"/>
      <c r="N46" s="123"/>
      <c r="O46" s="123"/>
      <c r="P46" s="123"/>
      <c r="Q46" s="123"/>
      <c r="R46" s="123"/>
      <c r="S46" s="123"/>
      <c r="T46" s="123"/>
      <c r="U46" s="123"/>
      <c r="V46" s="123"/>
      <c r="W46" s="124"/>
      <c r="X46" s="124"/>
      <c r="Y46" s="116"/>
      <c r="Z46" s="116"/>
      <c r="AA46" s="116"/>
      <c r="AB46" s="116"/>
      <c r="AC46" s="116"/>
      <c r="AD46" s="116"/>
      <c r="AE46" s="116"/>
      <c r="AF46" s="116"/>
    </row>
    <row r="47" spans="1:32" ht="15">
      <c r="A47" s="89" t="s">
        <v>5653</v>
      </c>
      <c r="B47" s="65" t="s">
        <v>5803</v>
      </c>
      <c r="C47" s="65" t="s">
        <v>63</v>
      </c>
      <c r="D47" s="118"/>
      <c r="E47" s="117"/>
      <c r="F47" s="119"/>
      <c r="G47" s="120"/>
      <c r="H47" s="120"/>
      <c r="I47" s="121">
        <v>47</v>
      </c>
      <c r="J47" s="122"/>
      <c r="K47" s="123"/>
      <c r="L47" s="123"/>
      <c r="M47" s="123"/>
      <c r="N47" s="123"/>
      <c r="O47" s="123"/>
      <c r="P47" s="123"/>
      <c r="Q47" s="123"/>
      <c r="R47" s="123"/>
      <c r="S47" s="123"/>
      <c r="T47" s="123"/>
      <c r="U47" s="123"/>
      <c r="V47" s="123"/>
      <c r="W47" s="124"/>
      <c r="X47" s="124"/>
      <c r="Y47" s="116"/>
      <c r="Z47" s="116"/>
      <c r="AA47" s="116"/>
      <c r="AB47" s="116"/>
      <c r="AC47" s="116"/>
      <c r="AD47" s="116"/>
      <c r="AE47" s="116"/>
      <c r="AF47" s="116"/>
    </row>
    <row r="48" spans="1:32" ht="15">
      <c r="A48" s="89" t="s">
        <v>5654</v>
      </c>
      <c r="B48" s="65" t="s">
        <v>5804</v>
      </c>
      <c r="C48" s="65" t="s">
        <v>63</v>
      </c>
      <c r="D48" s="118"/>
      <c r="E48" s="117"/>
      <c r="F48" s="119"/>
      <c r="G48" s="120"/>
      <c r="H48" s="120"/>
      <c r="I48" s="121">
        <v>48</v>
      </c>
      <c r="J48" s="122"/>
      <c r="K48" s="123"/>
      <c r="L48" s="123"/>
      <c r="M48" s="123"/>
      <c r="N48" s="123"/>
      <c r="O48" s="123"/>
      <c r="P48" s="123"/>
      <c r="Q48" s="123"/>
      <c r="R48" s="123"/>
      <c r="S48" s="123"/>
      <c r="T48" s="123"/>
      <c r="U48" s="123"/>
      <c r="V48" s="123"/>
      <c r="W48" s="124"/>
      <c r="X48" s="124"/>
      <c r="Y48" s="116"/>
      <c r="Z48" s="116"/>
      <c r="AA48" s="116"/>
      <c r="AB48" s="116"/>
      <c r="AC48" s="116"/>
      <c r="AD48" s="116"/>
      <c r="AE48" s="116"/>
      <c r="AF48" s="116"/>
    </row>
    <row r="49" spans="1:32" ht="15">
      <c r="A49" s="89" t="s">
        <v>5655</v>
      </c>
      <c r="B49" s="65" t="s">
        <v>5805</v>
      </c>
      <c r="C49" s="65" t="s">
        <v>63</v>
      </c>
      <c r="D49" s="118"/>
      <c r="E49" s="117"/>
      <c r="F49" s="119"/>
      <c r="G49" s="120"/>
      <c r="H49" s="120"/>
      <c r="I49" s="121">
        <v>49</v>
      </c>
      <c r="J49" s="122"/>
      <c r="K49" s="123"/>
      <c r="L49" s="123"/>
      <c r="M49" s="123"/>
      <c r="N49" s="123"/>
      <c r="O49" s="123"/>
      <c r="P49" s="123"/>
      <c r="Q49" s="123"/>
      <c r="R49" s="123"/>
      <c r="S49" s="123"/>
      <c r="T49" s="123"/>
      <c r="U49" s="123"/>
      <c r="V49" s="123"/>
      <c r="W49" s="124"/>
      <c r="X49" s="124"/>
      <c r="Y49" s="116"/>
      <c r="Z49" s="116"/>
      <c r="AA49" s="116"/>
      <c r="AB49" s="116"/>
      <c r="AC49" s="116"/>
      <c r="AD49" s="116"/>
      <c r="AE49" s="116"/>
      <c r="AF49" s="116"/>
    </row>
    <row r="50" spans="1:32" ht="15">
      <c r="A50" s="89" t="s">
        <v>5656</v>
      </c>
      <c r="B50" s="65" t="s">
        <v>5806</v>
      </c>
      <c r="C50" s="65" t="s">
        <v>63</v>
      </c>
      <c r="D50" s="118"/>
      <c r="E50" s="117"/>
      <c r="F50" s="119"/>
      <c r="G50" s="120"/>
      <c r="H50" s="120"/>
      <c r="I50" s="121">
        <v>50</v>
      </c>
      <c r="J50" s="122"/>
      <c r="K50" s="123"/>
      <c r="L50" s="123"/>
      <c r="M50" s="123"/>
      <c r="N50" s="123"/>
      <c r="O50" s="123"/>
      <c r="P50" s="123"/>
      <c r="Q50" s="123"/>
      <c r="R50" s="123"/>
      <c r="S50" s="123"/>
      <c r="T50" s="123"/>
      <c r="U50" s="123"/>
      <c r="V50" s="123"/>
      <c r="W50" s="124"/>
      <c r="X50" s="124"/>
      <c r="Y50" s="116"/>
      <c r="Z50" s="116"/>
      <c r="AA50" s="116"/>
      <c r="AB50" s="116"/>
      <c r="AC50" s="116"/>
      <c r="AD50" s="116"/>
      <c r="AE50" s="116"/>
      <c r="AF50" s="116"/>
    </row>
    <row r="51" spans="1:32" ht="15">
      <c r="A51" s="89" t="s">
        <v>5657</v>
      </c>
      <c r="B51" s="65" t="s">
        <v>5795</v>
      </c>
      <c r="C51" s="65" t="s">
        <v>57</v>
      </c>
      <c r="D51" s="118"/>
      <c r="E51" s="117"/>
      <c r="F51" s="119"/>
      <c r="G51" s="120"/>
      <c r="H51" s="120"/>
      <c r="I51" s="121">
        <v>51</v>
      </c>
      <c r="J51" s="122"/>
      <c r="K51" s="123"/>
      <c r="L51" s="123"/>
      <c r="M51" s="123"/>
      <c r="N51" s="123"/>
      <c r="O51" s="123"/>
      <c r="P51" s="123"/>
      <c r="Q51" s="123"/>
      <c r="R51" s="123"/>
      <c r="S51" s="123"/>
      <c r="T51" s="123"/>
      <c r="U51" s="123"/>
      <c r="V51" s="123"/>
      <c r="W51" s="124"/>
      <c r="X51" s="124"/>
      <c r="Y51" s="116"/>
      <c r="Z51" s="116"/>
      <c r="AA51" s="116"/>
      <c r="AB51" s="116"/>
      <c r="AC51" s="116"/>
      <c r="AD51" s="116"/>
      <c r="AE51" s="116"/>
      <c r="AF51" s="116"/>
    </row>
    <row r="52" spans="1:32" ht="15">
      <c r="A52" s="89" t="s">
        <v>5658</v>
      </c>
      <c r="B52" s="65" t="s">
        <v>5796</v>
      </c>
      <c r="C52" s="65" t="s">
        <v>57</v>
      </c>
      <c r="D52" s="118"/>
      <c r="E52" s="117"/>
      <c r="F52" s="119"/>
      <c r="G52" s="120"/>
      <c r="H52" s="120"/>
      <c r="I52" s="121">
        <v>52</v>
      </c>
      <c r="J52" s="122"/>
      <c r="K52" s="123"/>
      <c r="L52" s="123"/>
      <c r="M52" s="123"/>
      <c r="N52" s="123"/>
      <c r="O52" s="123"/>
      <c r="P52" s="123"/>
      <c r="Q52" s="123"/>
      <c r="R52" s="123"/>
      <c r="S52" s="123"/>
      <c r="T52" s="123"/>
      <c r="U52" s="123"/>
      <c r="V52" s="123"/>
      <c r="W52" s="124"/>
      <c r="X52" s="124"/>
      <c r="Y52" s="116"/>
      <c r="Z52" s="116"/>
      <c r="AA52" s="116"/>
      <c r="AB52" s="116"/>
      <c r="AC52" s="116"/>
      <c r="AD52" s="116"/>
      <c r="AE52" s="116"/>
      <c r="AF52" s="116"/>
    </row>
    <row r="53" spans="1:32" ht="15">
      <c r="A53" s="89" t="s">
        <v>5659</v>
      </c>
      <c r="B53" s="65" t="s">
        <v>5797</v>
      </c>
      <c r="C53" s="65" t="s">
        <v>57</v>
      </c>
      <c r="D53" s="118"/>
      <c r="E53" s="117"/>
      <c r="F53" s="119"/>
      <c r="G53" s="120"/>
      <c r="H53" s="120"/>
      <c r="I53" s="121">
        <v>53</v>
      </c>
      <c r="J53" s="122"/>
      <c r="K53" s="123"/>
      <c r="L53" s="123"/>
      <c r="M53" s="123"/>
      <c r="N53" s="123"/>
      <c r="O53" s="123"/>
      <c r="P53" s="123"/>
      <c r="Q53" s="123"/>
      <c r="R53" s="123"/>
      <c r="S53" s="123"/>
      <c r="T53" s="123"/>
      <c r="U53" s="123"/>
      <c r="V53" s="123"/>
      <c r="W53" s="124"/>
      <c r="X53" s="124"/>
      <c r="Y53" s="116"/>
      <c r="Z53" s="116"/>
      <c r="AA53" s="116"/>
      <c r="AB53" s="116"/>
      <c r="AC53" s="116"/>
      <c r="AD53" s="116"/>
      <c r="AE53" s="116"/>
      <c r="AF53" s="116"/>
    </row>
    <row r="54" spans="1:32" ht="15">
      <c r="A54" s="89" t="s">
        <v>5660</v>
      </c>
      <c r="B54" s="65" t="s">
        <v>5798</v>
      </c>
      <c r="C54" s="65" t="s">
        <v>57</v>
      </c>
      <c r="D54" s="118"/>
      <c r="E54" s="117"/>
      <c r="F54" s="119"/>
      <c r="G54" s="120"/>
      <c r="H54" s="120"/>
      <c r="I54" s="121">
        <v>54</v>
      </c>
      <c r="J54" s="122"/>
      <c r="K54" s="123"/>
      <c r="L54" s="123"/>
      <c r="M54" s="123"/>
      <c r="N54" s="123"/>
      <c r="O54" s="123"/>
      <c r="P54" s="123"/>
      <c r="Q54" s="123"/>
      <c r="R54" s="123"/>
      <c r="S54" s="123"/>
      <c r="T54" s="123"/>
      <c r="U54" s="123"/>
      <c r="V54" s="123"/>
      <c r="W54" s="124"/>
      <c r="X54" s="124"/>
      <c r="Y54" s="116"/>
      <c r="Z54" s="116"/>
      <c r="AA54" s="116"/>
      <c r="AB54" s="116"/>
      <c r="AC54" s="116"/>
      <c r="AD54" s="116"/>
      <c r="AE54" s="116"/>
      <c r="AF54" s="116"/>
    </row>
    <row r="55" spans="1:32" ht="15">
      <c r="A55" s="89" t="s">
        <v>5661</v>
      </c>
      <c r="B55" s="65" t="s">
        <v>5799</v>
      </c>
      <c r="C55" s="65" t="s">
        <v>57</v>
      </c>
      <c r="D55" s="118"/>
      <c r="E55" s="117"/>
      <c r="F55" s="119"/>
      <c r="G55" s="120"/>
      <c r="H55" s="120"/>
      <c r="I55" s="121">
        <v>55</v>
      </c>
      <c r="J55" s="122"/>
      <c r="K55" s="123"/>
      <c r="L55" s="123"/>
      <c r="M55" s="123"/>
      <c r="N55" s="123"/>
      <c r="O55" s="123"/>
      <c r="P55" s="123"/>
      <c r="Q55" s="123"/>
      <c r="R55" s="123"/>
      <c r="S55" s="123"/>
      <c r="T55" s="123"/>
      <c r="U55" s="123"/>
      <c r="V55" s="123"/>
      <c r="W55" s="124"/>
      <c r="X55" s="124"/>
      <c r="Y55" s="116"/>
      <c r="Z55" s="116"/>
      <c r="AA55" s="116"/>
      <c r="AB55" s="116"/>
      <c r="AC55" s="116"/>
      <c r="AD55" s="116"/>
      <c r="AE55" s="116"/>
      <c r="AF55" s="116"/>
    </row>
    <row r="56" spans="1:32" ht="15">
      <c r="A56" s="89" t="s">
        <v>5662</v>
      </c>
      <c r="B56" s="65" t="s">
        <v>5800</v>
      </c>
      <c r="C56" s="65" t="s">
        <v>57</v>
      </c>
      <c r="D56" s="118"/>
      <c r="E56" s="117"/>
      <c r="F56" s="119"/>
      <c r="G56" s="120"/>
      <c r="H56" s="120"/>
      <c r="I56" s="121">
        <v>56</v>
      </c>
      <c r="J56" s="122"/>
      <c r="K56" s="123"/>
      <c r="L56" s="123"/>
      <c r="M56" s="123"/>
      <c r="N56" s="123"/>
      <c r="O56" s="123"/>
      <c r="P56" s="123"/>
      <c r="Q56" s="123"/>
      <c r="R56" s="123"/>
      <c r="S56" s="123"/>
      <c r="T56" s="123"/>
      <c r="U56" s="123"/>
      <c r="V56" s="123"/>
      <c r="W56" s="124"/>
      <c r="X56" s="124"/>
      <c r="Y56" s="116"/>
      <c r="Z56" s="116"/>
      <c r="AA56" s="116"/>
      <c r="AB56" s="116"/>
      <c r="AC56" s="116"/>
      <c r="AD56" s="116"/>
      <c r="AE56" s="116"/>
      <c r="AF56" s="116"/>
    </row>
    <row r="57" spans="1:32" ht="15">
      <c r="A57" s="89" t="s">
        <v>5663</v>
      </c>
      <c r="B57" s="65" t="s">
        <v>5801</v>
      </c>
      <c r="C57" s="65" t="s">
        <v>57</v>
      </c>
      <c r="D57" s="118"/>
      <c r="E57" s="117"/>
      <c r="F57" s="119"/>
      <c r="G57" s="120"/>
      <c r="H57" s="120"/>
      <c r="I57" s="121">
        <v>57</v>
      </c>
      <c r="J57" s="122"/>
      <c r="K57" s="123"/>
      <c r="L57" s="123"/>
      <c r="M57" s="123"/>
      <c r="N57" s="123"/>
      <c r="O57" s="123"/>
      <c r="P57" s="123"/>
      <c r="Q57" s="123"/>
      <c r="R57" s="123"/>
      <c r="S57" s="123"/>
      <c r="T57" s="123"/>
      <c r="U57" s="123"/>
      <c r="V57" s="123"/>
      <c r="W57" s="124"/>
      <c r="X57" s="124"/>
      <c r="Y57" s="116"/>
      <c r="Z57" s="116"/>
      <c r="AA57" s="116"/>
      <c r="AB57" s="116"/>
      <c r="AC57" s="116"/>
      <c r="AD57" s="116"/>
      <c r="AE57" s="116"/>
      <c r="AF57" s="116"/>
    </row>
    <row r="58" spans="1:32" ht="15">
      <c r="A58" s="89" t="s">
        <v>5664</v>
      </c>
      <c r="B58" s="65" t="s">
        <v>5802</v>
      </c>
      <c r="C58" s="65" t="s">
        <v>57</v>
      </c>
      <c r="D58" s="118"/>
      <c r="E58" s="117"/>
      <c r="F58" s="119"/>
      <c r="G58" s="120"/>
      <c r="H58" s="120"/>
      <c r="I58" s="121">
        <v>58</v>
      </c>
      <c r="J58" s="122"/>
      <c r="K58" s="123"/>
      <c r="L58" s="123"/>
      <c r="M58" s="123"/>
      <c r="N58" s="123"/>
      <c r="O58" s="123"/>
      <c r="P58" s="123"/>
      <c r="Q58" s="123"/>
      <c r="R58" s="123"/>
      <c r="S58" s="123"/>
      <c r="T58" s="123"/>
      <c r="U58" s="123"/>
      <c r="V58" s="123"/>
      <c r="W58" s="124"/>
      <c r="X58" s="124"/>
      <c r="Y58" s="116"/>
      <c r="Z58" s="116"/>
      <c r="AA58" s="116"/>
      <c r="AB58" s="116"/>
      <c r="AC58" s="116"/>
      <c r="AD58" s="116"/>
      <c r="AE58" s="116"/>
      <c r="AF58" s="116"/>
    </row>
    <row r="59" spans="1:32" ht="15">
      <c r="A59" s="89" t="s">
        <v>5665</v>
      </c>
      <c r="B59" s="65" t="s">
        <v>5803</v>
      </c>
      <c r="C59" s="65" t="s">
        <v>57</v>
      </c>
      <c r="D59" s="118"/>
      <c r="E59" s="117"/>
      <c r="F59" s="119"/>
      <c r="G59" s="120"/>
      <c r="H59" s="120"/>
      <c r="I59" s="121">
        <v>59</v>
      </c>
      <c r="J59" s="122"/>
      <c r="K59" s="123"/>
      <c r="L59" s="123"/>
      <c r="M59" s="123"/>
      <c r="N59" s="123"/>
      <c r="O59" s="123"/>
      <c r="P59" s="123"/>
      <c r="Q59" s="123"/>
      <c r="R59" s="123"/>
      <c r="S59" s="123"/>
      <c r="T59" s="123"/>
      <c r="U59" s="123"/>
      <c r="V59" s="123"/>
      <c r="W59" s="124"/>
      <c r="X59" s="124"/>
      <c r="Y59" s="116"/>
      <c r="Z59" s="116"/>
      <c r="AA59" s="116"/>
      <c r="AB59" s="116"/>
      <c r="AC59" s="116"/>
      <c r="AD59" s="116"/>
      <c r="AE59" s="116"/>
      <c r="AF59" s="116"/>
    </row>
    <row r="60" spans="1:32" ht="15">
      <c r="A60" s="89" t="s">
        <v>5666</v>
      </c>
      <c r="B60" s="65" t="s">
        <v>5804</v>
      </c>
      <c r="C60" s="65" t="s">
        <v>57</v>
      </c>
      <c r="D60" s="118"/>
      <c r="E60" s="117"/>
      <c r="F60" s="119"/>
      <c r="G60" s="120"/>
      <c r="H60" s="120"/>
      <c r="I60" s="121">
        <v>60</v>
      </c>
      <c r="J60" s="122"/>
      <c r="K60" s="123"/>
      <c r="L60" s="123"/>
      <c r="M60" s="123"/>
      <c r="N60" s="123"/>
      <c r="O60" s="123"/>
      <c r="P60" s="123"/>
      <c r="Q60" s="123"/>
      <c r="R60" s="123"/>
      <c r="S60" s="123"/>
      <c r="T60" s="123"/>
      <c r="U60" s="123"/>
      <c r="V60" s="123"/>
      <c r="W60" s="124"/>
      <c r="X60" s="124"/>
      <c r="Y60" s="116"/>
      <c r="Z60" s="116"/>
      <c r="AA60" s="116"/>
      <c r="AB60" s="116"/>
      <c r="AC60" s="116"/>
      <c r="AD60" s="116"/>
      <c r="AE60" s="116"/>
      <c r="AF60" s="116"/>
    </row>
    <row r="61" spans="1:32" ht="15">
      <c r="A61" s="89" t="s">
        <v>5667</v>
      </c>
      <c r="B61" s="65" t="s">
        <v>5805</v>
      </c>
      <c r="C61" s="65" t="s">
        <v>57</v>
      </c>
      <c r="D61" s="118"/>
      <c r="E61" s="117"/>
      <c r="F61" s="119"/>
      <c r="G61" s="120"/>
      <c r="H61" s="120"/>
      <c r="I61" s="121">
        <v>61</v>
      </c>
      <c r="J61" s="122"/>
      <c r="K61" s="123"/>
      <c r="L61" s="123"/>
      <c r="M61" s="123"/>
      <c r="N61" s="123"/>
      <c r="O61" s="123"/>
      <c r="P61" s="123"/>
      <c r="Q61" s="123"/>
      <c r="R61" s="123"/>
      <c r="S61" s="123"/>
      <c r="T61" s="123"/>
      <c r="U61" s="123"/>
      <c r="V61" s="123"/>
      <c r="W61" s="124"/>
      <c r="X61" s="124"/>
      <c r="Y61" s="116"/>
      <c r="Z61" s="116"/>
      <c r="AA61" s="116"/>
      <c r="AB61" s="116"/>
      <c r="AC61" s="116"/>
      <c r="AD61" s="116"/>
      <c r="AE61" s="116"/>
      <c r="AF61" s="116"/>
    </row>
    <row r="62" spans="1:32" ht="15">
      <c r="A62" s="89" t="s">
        <v>5668</v>
      </c>
      <c r="B62" s="65" t="s">
        <v>5806</v>
      </c>
      <c r="C62" s="65" t="s">
        <v>57</v>
      </c>
      <c r="D62" s="118"/>
      <c r="E62" s="117"/>
      <c r="F62" s="119"/>
      <c r="G62" s="120"/>
      <c r="H62" s="120"/>
      <c r="I62" s="121">
        <v>62</v>
      </c>
      <c r="J62" s="122"/>
      <c r="K62" s="123"/>
      <c r="L62" s="123"/>
      <c r="M62" s="123"/>
      <c r="N62" s="123"/>
      <c r="O62" s="123"/>
      <c r="P62" s="123"/>
      <c r="Q62" s="123"/>
      <c r="R62" s="123"/>
      <c r="S62" s="123"/>
      <c r="T62" s="123"/>
      <c r="U62" s="123"/>
      <c r="V62" s="123"/>
      <c r="W62" s="124"/>
      <c r="X62" s="124"/>
      <c r="Y62" s="116"/>
      <c r="Z62" s="116"/>
      <c r="AA62" s="116"/>
      <c r="AB62" s="116"/>
      <c r="AC62" s="116"/>
      <c r="AD62" s="116"/>
      <c r="AE62" s="116"/>
      <c r="AF62" s="116"/>
    </row>
    <row r="63" spans="1:32" ht="15">
      <c r="A63" s="89" t="s">
        <v>5669</v>
      </c>
      <c r="B63" s="65" t="s">
        <v>5795</v>
      </c>
      <c r="C63" s="65" t="s">
        <v>55</v>
      </c>
      <c r="D63" s="118"/>
      <c r="E63" s="117"/>
      <c r="F63" s="119"/>
      <c r="G63" s="120"/>
      <c r="H63" s="120"/>
      <c r="I63" s="121">
        <v>63</v>
      </c>
      <c r="J63" s="122"/>
      <c r="K63" s="123"/>
      <c r="L63" s="123"/>
      <c r="M63" s="123"/>
      <c r="N63" s="123"/>
      <c r="O63" s="123"/>
      <c r="P63" s="123"/>
      <c r="Q63" s="123"/>
      <c r="R63" s="123"/>
      <c r="S63" s="123"/>
      <c r="T63" s="123"/>
      <c r="U63" s="123"/>
      <c r="V63" s="123"/>
      <c r="W63" s="124"/>
      <c r="X63" s="124"/>
      <c r="Y63" s="116"/>
      <c r="Z63" s="116"/>
      <c r="AA63" s="116"/>
      <c r="AB63" s="116"/>
      <c r="AC63" s="116"/>
      <c r="AD63" s="116"/>
      <c r="AE63" s="116"/>
      <c r="AF63" s="116"/>
    </row>
    <row r="64" spans="1:32" ht="15">
      <c r="A64" s="89" t="s">
        <v>5670</v>
      </c>
      <c r="B64" s="65" t="s">
        <v>5796</v>
      </c>
      <c r="C64" s="65" t="s">
        <v>55</v>
      </c>
      <c r="D64" s="118"/>
      <c r="E64" s="117"/>
      <c r="F64" s="119"/>
      <c r="G64" s="120"/>
      <c r="H64" s="120"/>
      <c r="I64" s="121">
        <v>64</v>
      </c>
      <c r="J64" s="122"/>
      <c r="K64" s="123"/>
      <c r="L64" s="123"/>
      <c r="M64" s="123"/>
      <c r="N64" s="123"/>
      <c r="O64" s="123"/>
      <c r="P64" s="123"/>
      <c r="Q64" s="123"/>
      <c r="R64" s="123"/>
      <c r="S64" s="123"/>
      <c r="T64" s="123"/>
      <c r="U64" s="123"/>
      <c r="V64" s="123"/>
      <c r="W64" s="124"/>
      <c r="X64" s="124"/>
      <c r="Y64" s="116"/>
      <c r="Z64" s="116"/>
      <c r="AA64" s="116"/>
      <c r="AB64" s="116"/>
      <c r="AC64" s="116"/>
      <c r="AD64" s="116"/>
      <c r="AE64" s="116"/>
      <c r="AF64" s="116"/>
    </row>
    <row r="65" spans="1:32" ht="15">
      <c r="A65" s="89" t="s">
        <v>5671</v>
      </c>
      <c r="B65" s="65" t="s">
        <v>5797</v>
      </c>
      <c r="C65" s="65" t="s">
        <v>55</v>
      </c>
      <c r="D65" s="118"/>
      <c r="E65" s="117"/>
      <c r="F65" s="119"/>
      <c r="G65" s="120"/>
      <c r="H65" s="120"/>
      <c r="I65" s="121">
        <v>65</v>
      </c>
      <c r="J65" s="122"/>
      <c r="K65" s="123"/>
      <c r="L65" s="123"/>
      <c r="M65" s="123"/>
      <c r="N65" s="123"/>
      <c r="O65" s="123"/>
      <c r="P65" s="123"/>
      <c r="Q65" s="123"/>
      <c r="R65" s="123"/>
      <c r="S65" s="123"/>
      <c r="T65" s="123"/>
      <c r="U65" s="123"/>
      <c r="V65" s="123"/>
      <c r="W65" s="124"/>
      <c r="X65" s="124"/>
      <c r="Y65" s="116"/>
      <c r="Z65" s="116"/>
      <c r="AA65" s="116"/>
      <c r="AB65" s="116"/>
      <c r="AC65" s="116"/>
      <c r="AD65" s="116"/>
      <c r="AE65" s="116"/>
      <c r="AF65" s="116"/>
    </row>
    <row r="66" spans="1:32" ht="15">
      <c r="A66" s="89" t="s">
        <v>5672</v>
      </c>
      <c r="B66" s="65" t="s">
        <v>5798</v>
      </c>
      <c r="C66" s="65" t="s">
        <v>55</v>
      </c>
      <c r="D66" s="118"/>
      <c r="E66" s="117"/>
      <c r="F66" s="119"/>
      <c r="G66" s="120"/>
      <c r="H66" s="120"/>
      <c r="I66" s="121">
        <v>66</v>
      </c>
      <c r="J66" s="122"/>
      <c r="K66" s="123"/>
      <c r="L66" s="123"/>
      <c r="M66" s="123"/>
      <c r="N66" s="123"/>
      <c r="O66" s="123"/>
      <c r="P66" s="123"/>
      <c r="Q66" s="123"/>
      <c r="R66" s="123"/>
      <c r="S66" s="123"/>
      <c r="T66" s="123"/>
      <c r="U66" s="123"/>
      <c r="V66" s="123"/>
      <c r="W66" s="124"/>
      <c r="X66" s="124"/>
      <c r="Y66" s="116"/>
      <c r="Z66" s="116"/>
      <c r="AA66" s="116"/>
      <c r="AB66" s="116"/>
      <c r="AC66" s="116"/>
      <c r="AD66" s="116"/>
      <c r="AE66" s="116"/>
      <c r="AF66" s="116"/>
    </row>
    <row r="67" spans="1:32" ht="15">
      <c r="A67" s="89" t="s">
        <v>5673</v>
      </c>
      <c r="B67" s="65" t="s">
        <v>5799</v>
      </c>
      <c r="C67" s="65" t="s">
        <v>55</v>
      </c>
      <c r="D67" s="118"/>
      <c r="E67" s="117"/>
      <c r="F67" s="119"/>
      <c r="G67" s="120"/>
      <c r="H67" s="120"/>
      <c r="I67" s="121">
        <v>67</v>
      </c>
      <c r="J67" s="122"/>
      <c r="K67" s="123"/>
      <c r="L67" s="123"/>
      <c r="M67" s="123"/>
      <c r="N67" s="123"/>
      <c r="O67" s="123"/>
      <c r="P67" s="123"/>
      <c r="Q67" s="123"/>
      <c r="R67" s="123"/>
      <c r="S67" s="123"/>
      <c r="T67" s="123"/>
      <c r="U67" s="123"/>
      <c r="V67" s="123"/>
      <c r="W67" s="124"/>
      <c r="X67" s="124"/>
      <c r="Y67" s="116"/>
      <c r="Z67" s="116"/>
      <c r="AA67" s="116"/>
      <c r="AB67" s="116"/>
      <c r="AC67" s="116"/>
      <c r="AD67" s="116"/>
      <c r="AE67" s="116"/>
      <c r="AF67" s="116"/>
    </row>
    <row r="68" spans="1:32" ht="15">
      <c r="A68" s="89" t="s">
        <v>5674</v>
      </c>
      <c r="B68" s="65" t="s">
        <v>5800</v>
      </c>
      <c r="C68" s="65" t="s">
        <v>55</v>
      </c>
      <c r="D68" s="118"/>
      <c r="E68" s="117"/>
      <c r="F68" s="119"/>
      <c r="G68" s="120"/>
      <c r="H68" s="120"/>
      <c r="I68" s="121">
        <v>68</v>
      </c>
      <c r="J68" s="122"/>
      <c r="K68" s="123"/>
      <c r="L68" s="123"/>
      <c r="M68" s="123"/>
      <c r="N68" s="123"/>
      <c r="O68" s="123"/>
      <c r="P68" s="123"/>
      <c r="Q68" s="123"/>
      <c r="R68" s="123"/>
      <c r="S68" s="123"/>
      <c r="T68" s="123"/>
      <c r="U68" s="123"/>
      <c r="V68" s="123"/>
      <c r="W68" s="124"/>
      <c r="X68" s="124"/>
      <c r="Y68" s="116"/>
      <c r="Z68" s="116"/>
      <c r="AA68" s="116"/>
      <c r="AB68" s="116"/>
      <c r="AC68" s="116"/>
      <c r="AD68" s="116"/>
      <c r="AE68" s="116"/>
      <c r="AF68" s="116"/>
    </row>
    <row r="69" spans="1:32" ht="15">
      <c r="A69" s="89" t="s">
        <v>5675</v>
      </c>
      <c r="B69" s="65" t="s">
        <v>5801</v>
      </c>
      <c r="C69" s="65" t="s">
        <v>55</v>
      </c>
      <c r="D69" s="118"/>
      <c r="E69" s="117"/>
      <c r="F69" s="119"/>
      <c r="G69" s="120"/>
      <c r="H69" s="120"/>
      <c r="I69" s="121">
        <v>69</v>
      </c>
      <c r="J69" s="122"/>
      <c r="K69" s="123"/>
      <c r="L69" s="123"/>
      <c r="M69" s="123"/>
      <c r="N69" s="123"/>
      <c r="O69" s="123"/>
      <c r="P69" s="123"/>
      <c r="Q69" s="123"/>
      <c r="R69" s="123"/>
      <c r="S69" s="123"/>
      <c r="T69" s="123"/>
      <c r="U69" s="123"/>
      <c r="V69" s="123"/>
      <c r="W69" s="124"/>
      <c r="X69" s="124"/>
      <c r="Y69" s="116"/>
      <c r="Z69" s="116"/>
      <c r="AA69" s="116"/>
      <c r="AB69" s="116"/>
      <c r="AC69" s="116"/>
      <c r="AD69" s="116"/>
      <c r="AE69" s="116"/>
      <c r="AF69" s="116"/>
    </row>
    <row r="70" spans="1:32" ht="15">
      <c r="A70" s="89" t="s">
        <v>5676</v>
      </c>
      <c r="B70" s="65" t="s">
        <v>5802</v>
      </c>
      <c r="C70" s="65" t="s">
        <v>55</v>
      </c>
      <c r="D70" s="118"/>
      <c r="E70" s="117"/>
      <c r="F70" s="119"/>
      <c r="G70" s="120"/>
      <c r="H70" s="120"/>
      <c r="I70" s="121">
        <v>70</v>
      </c>
      <c r="J70" s="122"/>
      <c r="K70" s="123"/>
      <c r="L70" s="123"/>
      <c r="M70" s="123"/>
      <c r="N70" s="123"/>
      <c r="O70" s="123"/>
      <c r="P70" s="123"/>
      <c r="Q70" s="123"/>
      <c r="R70" s="123"/>
      <c r="S70" s="123"/>
      <c r="T70" s="123"/>
      <c r="U70" s="123"/>
      <c r="V70" s="123"/>
      <c r="W70" s="124"/>
      <c r="X70" s="124"/>
      <c r="Y70" s="116"/>
      <c r="Z70" s="116"/>
      <c r="AA70" s="116"/>
      <c r="AB70" s="116"/>
      <c r="AC70" s="116"/>
      <c r="AD70" s="116"/>
      <c r="AE70" s="116"/>
      <c r="AF70" s="116"/>
    </row>
    <row r="71" spans="1:32" ht="15">
      <c r="A71" s="89" t="s">
        <v>5677</v>
      </c>
      <c r="B71" s="65" t="s">
        <v>5803</v>
      </c>
      <c r="C71" s="65" t="s">
        <v>55</v>
      </c>
      <c r="D71" s="118"/>
      <c r="E71" s="117"/>
      <c r="F71" s="119"/>
      <c r="G71" s="120"/>
      <c r="H71" s="120"/>
      <c r="I71" s="121">
        <v>71</v>
      </c>
      <c r="J71" s="122"/>
      <c r="K71" s="123"/>
      <c r="L71" s="123"/>
      <c r="M71" s="123"/>
      <c r="N71" s="123"/>
      <c r="O71" s="123"/>
      <c r="P71" s="123"/>
      <c r="Q71" s="123"/>
      <c r="R71" s="123"/>
      <c r="S71" s="123"/>
      <c r="T71" s="123"/>
      <c r="U71" s="123"/>
      <c r="V71" s="123"/>
      <c r="W71" s="124"/>
      <c r="X71" s="124"/>
      <c r="Y71" s="116"/>
      <c r="Z71" s="116"/>
      <c r="AA71" s="116"/>
      <c r="AB71" s="116"/>
      <c r="AC71" s="116"/>
      <c r="AD71" s="116"/>
      <c r="AE71" s="116"/>
      <c r="AF71" s="116"/>
    </row>
    <row r="72" spans="1:32" ht="15">
      <c r="A72" s="89" t="s">
        <v>5678</v>
      </c>
      <c r="B72" s="65" t="s">
        <v>5804</v>
      </c>
      <c r="C72" s="65" t="s">
        <v>55</v>
      </c>
      <c r="D72" s="118"/>
      <c r="E72" s="117"/>
      <c r="F72" s="119"/>
      <c r="G72" s="120"/>
      <c r="H72" s="120"/>
      <c r="I72" s="121">
        <v>72</v>
      </c>
      <c r="J72" s="122"/>
      <c r="K72" s="123"/>
      <c r="L72" s="123"/>
      <c r="M72" s="123"/>
      <c r="N72" s="123"/>
      <c r="O72" s="123"/>
      <c r="P72" s="123"/>
      <c r="Q72" s="123"/>
      <c r="R72" s="123"/>
      <c r="S72" s="123"/>
      <c r="T72" s="123"/>
      <c r="U72" s="123"/>
      <c r="V72" s="123"/>
      <c r="W72" s="124"/>
      <c r="X72" s="124"/>
      <c r="Y72" s="116"/>
      <c r="Z72" s="116"/>
      <c r="AA72" s="116"/>
      <c r="AB72" s="116"/>
      <c r="AC72" s="116"/>
      <c r="AD72" s="116"/>
      <c r="AE72" s="116"/>
      <c r="AF72" s="116"/>
    </row>
    <row r="73" spans="1:32" ht="15">
      <c r="A73" s="89" t="s">
        <v>5679</v>
      </c>
      <c r="B73" s="65" t="s">
        <v>5805</v>
      </c>
      <c r="C73" s="65" t="s">
        <v>55</v>
      </c>
      <c r="D73" s="118"/>
      <c r="E73" s="117"/>
      <c r="F73" s="119"/>
      <c r="G73" s="120"/>
      <c r="H73" s="120"/>
      <c r="I73" s="121">
        <v>73</v>
      </c>
      <c r="J73" s="122"/>
      <c r="K73" s="123"/>
      <c r="L73" s="123"/>
      <c r="M73" s="123"/>
      <c r="N73" s="123"/>
      <c r="O73" s="123"/>
      <c r="P73" s="123"/>
      <c r="Q73" s="123"/>
      <c r="R73" s="123"/>
      <c r="S73" s="123"/>
      <c r="T73" s="123"/>
      <c r="U73" s="123"/>
      <c r="V73" s="123"/>
      <c r="W73" s="124"/>
      <c r="X73" s="124"/>
      <c r="Y73" s="116"/>
      <c r="Z73" s="116"/>
      <c r="AA73" s="116"/>
      <c r="AB73" s="116"/>
      <c r="AC73" s="116"/>
      <c r="AD73" s="116"/>
      <c r="AE73" s="116"/>
      <c r="AF73" s="116"/>
    </row>
    <row r="74" spans="1:32" ht="15">
      <c r="A74" s="89" t="s">
        <v>5680</v>
      </c>
      <c r="B74" s="65" t="s">
        <v>5806</v>
      </c>
      <c r="C74" s="65" t="s">
        <v>55</v>
      </c>
      <c r="D74" s="118"/>
      <c r="E74" s="117"/>
      <c r="F74" s="119"/>
      <c r="G74" s="120"/>
      <c r="H74" s="120"/>
      <c r="I74" s="121">
        <v>74</v>
      </c>
      <c r="J74" s="122"/>
      <c r="K74" s="123"/>
      <c r="L74" s="123"/>
      <c r="M74" s="123"/>
      <c r="N74" s="123"/>
      <c r="O74" s="123"/>
      <c r="P74" s="123"/>
      <c r="Q74" s="123"/>
      <c r="R74" s="123"/>
      <c r="S74" s="123"/>
      <c r="T74" s="123"/>
      <c r="U74" s="123"/>
      <c r="V74" s="123"/>
      <c r="W74" s="124"/>
      <c r="X74" s="124"/>
      <c r="Y74" s="116"/>
      <c r="Z74" s="116"/>
      <c r="AA74" s="116"/>
      <c r="AB74" s="116"/>
      <c r="AC74" s="116"/>
      <c r="AD74" s="116"/>
      <c r="AE74" s="116"/>
      <c r="AF74" s="116"/>
    </row>
    <row r="75" spans="1:32" ht="15">
      <c r="A75" s="89" t="s">
        <v>5681</v>
      </c>
      <c r="B75" s="65" t="s">
        <v>5795</v>
      </c>
      <c r="C75" s="65" t="s">
        <v>58</v>
      </c>
      <c r="D75" s="118"/>
      <c r="E75" s="117"/>
      <c r="F75" s="119"/>
      <c r="G75" s="120"/>
      <c r="H75" s="120"/>
      <c r="I75" s="121">
        <v>75</v>
      </c>
      <c r="J75" s="122"/>
      <c r="K75" s="123"/>
      <c r="L75" s="123"/>
      <c r="M75" s="123"/>
      <c r="N75" s="123"/>
      <c r="O75" s="123"/>
      <c r="P75" s="123"/>
      <c r="Q75" s="123"/>
      <c r="R75" s="123"/>
      <c r="S75" s="123"/>
      <c r="T75" s="123"/>
      <c r="U75" s="123"/>
      <c r="V75" s="123"/>
      <c r="W75" s="124"/>
      <c r="X75" s="124"/>
      <c r="Y75" s="116"/>
      <c r="Z75" s="116"/>
      <c r="AA75" s="116"/>
      <c r="AB75" s="116"/>
      <c r="AC75" s="116"/>
      <c r="AD75" s="116"/>
      <c r="AE75" s="116"/>
      <c r="AF75" s="116"/>
    </row>
    <row r="76" spans="1:32" ht="15">
      <c r="A76" s="89" t="s">
        <v>5682</v>
      </c>
      <c r="B76" s="65" t="s">
        <v>5796</v>
      </c>
      <c r="C76" s="65" t="s">
        <v>58</v>
      </c>
      <c r="D76" s="118"/>
      <c r="E76" s="117"/>
      <c r="F76" s="119"/>
      <c r="G76" s="120"/>
      <c r="H76" s="120"/>
      <c r="I76" s="121">
        <v>76</v>
      </c>
      <c r="J76" s="122"/>
      <c r="K76" s="123"/>
      <c r="L76" s="123"/>
      <c r="M76" s="123"/>
      <c r="N76" s="123"/>
      <c r="O76" s="123"/>
      <c r="P76" s="123"/>
      <c r="Q76" s="123"/>
      <c r="R76" s="123"/>
      <c r="S76" s="123"/>
      <c r="T76" s="123"/>
      <c r="U76" s="123"/>
      <c r="V76" s="123"/>
      <c r="W76" s="124"/>
      <c r="X76" s="124"/>
      <c r="Y76" s="116"/>
      <c r="Z76" s="116"/>
      <c r="AA76" s="116"/>
      <c r="AB76" s="116"/>
      <c r="AC76" s="116"/>
      <c r="AD76" s="116"/>
      <c r="AE76" s="116"/>
      <c r="AF76" s="116"/>
    </row>
    <row r="77" spans="1:32" ht="15">
      <c r="A77" s="89" t="s">
        <v>5683</v>
      </c>
      <c r="B77" s="65" t="s">
        <v>5797</v>
      </c>
      <c r="C77" s="65" t="s">
        <v>58</v>
      </c>
      <c r="D77" s="118"/>
      <c r="E77" s="117"/>
      <c r="F77" s="119"/>
      <c r="G77" s="120"/>
      <c r="H77" s="120"/>
      <c r="I77" s="121">
        <v>77</v>
      </c>
      <c r="J77" s="122"/>
      <c r="K77" s="123"/>
      <c r="L77" s="123"/>
      <c r="M77" s="123"/>
      <c r="N77" s="123"/>
      <c r="O77" s="123"/>
      <c r="P77" s="123"/>
      <c r="Q77" s="123"/>
      <c r="R77" s="123"/>
      <c r="S77" s="123"/>
      <c r="T77" s="123"/>
      <c r="U77" s="123"/>
      <c r="V77" s="123"/>
      <c r="W77" s="124"/>
      <c r="X77" s="124"/>
      <c r="Y77" s="116"/>
      <c r="Z77" s="116"/>
      <c r="AA77" s="116"/>
      <c r="AB77" s="116"/>
      <c r="AC77" s="116"/>
      <c r="AD77" s="116"/>
      <c r="AE77" s="116"/>
      <c r="AF77" s="116"/>
    </row>
    <row r="78" spans="1:32" ht="15">
      <c r="A78" s="89" t="s">
        <v>5684</v>
      </c>
      <c r="B78" s="65" t="s">
        <v>5798</v>
      </c>
      <c r="C78" s="65" t="s">
        <v>58</v>
      </c>
      <c r="D78" s="118"/>
      <c r="E78" s="117"/>
      <c r="F78" s="119"/>
      <c r="G78" s="120"/>
      <c r="H78" s="120"/>
      <c r="I78" s="121">
        <v>78</v>
      </c>
      <c r="J78" s="122"/>
      <c r="K78" s="123"/>
      <c r="L78" s="123"/>
      <c r="M78" s="123"/>
      <c r="N78" s="123"/>
      <c r="O78" s="123"/>
      <c r="P78" s="123"/>
      <c r="Q78" s="123"/>
      <c r="R78" s="123"/>
      <c r="S78" s="123"/>
      <c r="T78" s="123"/>
      <c r="U78" s="123"/>
      <c r="V78" s="123"/>
      <c r="W78" s="124"/>
      <c r="X78" s="124"/>
      <c r="Y78" s="116"/>
      <c r="Z78" s="116"/>
      <c r="AA78" s="116"/>
      <c r="AB78" s="116"/>
      <c r="AC78" s="116"/>
      <c r="AD78" s="116"/>
      <c r="AE78" s="116"/>
      <c r="AF78" s="116"/>
    </row>
    <row r="79" spans="1:32" ht="15">
      <c r="A79" s="89" t="s">
        <v>5685</v>
      </c>
      <c r="B79" s="65" t="s">
        <v>5799</v>
      </c>
      <c r="C79" s="65" t="s">
        <v>58</v>
      </c>
      <c r="D79" s="118"/>
      <c r="E79" s="117"/>
      <c r="F79" s="119"/>
      <c r="G79" s="120"/>
      <c r="H79" s="120"/>
      <c r="I79" s="121">
        <v>79</v>
      </c>
      <c r="J79" s="122"/>
      <c r="K79" s="123"/>
      <c r="L79" s="123"/>
      <c r="M79" s="123"/>
      <c r="N79" s="123"/>
      <c r="O79" s="123"/>
      <c r="P79" s="123"/>
      <c r="Q79" s="123"/>
      <c r="R79" s="123"/>
      <c r="S79" s="123"/>
      <c r="T79" s="123"/>
      <c r="U79" s="123"/>
      <c r="V79" s="123"/>
      <c r="W79" s="124"/>
      <c r="X79" s="124"/>
      <c r="Y79" s="116"/>
      <c r="Z79" s="116"/>
      <c r="AA79" s="116"/>
      <c r="AB79" s="116"/>
      <c r="AC79" s="116"/>
      <c r="AD79" s="116"/>
      <c r="AE79" s="116"/>
      <c r="AF79" s="116"/>
    </row>
    <row r="80" spans="1:32" ht="15">
      <c r="A80" s="89" t="s">
        <v>5686</v>
      </c>
      <c r="B80" s="65" t="s">
        <v>5800</v>
      </c>
      <c r="C80" s="65" t="s">
        <v>58</v>
      </c>
      <c r="D80" s="118"/>
      <c r="E80" s="117"/>
      <c r="F80" s="119"/>
      <c r="G80" s="120"/>
      <c r="H80" s="120"/>
      <c r="I80" s="121">
        <v>80</v>
      </c>
      <c r="J80" s="122"/>
      <c r="K80" s="123"/>
      <c r="L80" s="123"/>
      <c r="M80" s="123"/>
      <c r="N80" s="123"/>
      <c r="O80" s="123"/>
      <c r="P80" s="123"/>
      <c r="Q80" s="123"/>
      <c r="R80" s="123"/>
      <c r="S80" s="123"/>
      <c r="T80" s="123"/>
      <c r="U80" s="123"/>
      <c r="V80" s="123"/>
      <c r="W80" s="124"/>
      <c r="X80" s="124"/>
      <c r="Y80" s="116"/>
      <c r="Z80" s="116"/>
      <c r="AA80" s="116"/>
      <c r="AB80" s="116"/>
      <c r="AC80" s="116"/>
      <c r="AD80" s="116"/>
      <c r="AE80" s="116"/>
      <c r="AF80" s="116"/>
    </row>
    <row r="81" spans="1:32" ht="15">
      <c r="A81" s="89" t="s">
        <v>5687</v>
      </c>
      <c r="B81" s="65" t="s">
        <v>5801</v>
      </c>
      <c r="C81" s="65" t="s">
        <v>58</v>
      </c>
      <c r="D81" s="118"/>
      <c r="E81" s="117"/>
      <c r="F81" s="119"/>
      <c r="G81" s="120"/>
      <c r="H81" s="120"/>
      <c r="I81" s="121">
        <v>81</v>
      </c>
      <c r="J81" s="122"/>
      <c r="K81" s="123"/>
      <c r="L81" s="123"/>
      <c r="M81" s="123"/>
      <c r="N81" s="123"/>
      <c r="O81" s="123"/>
      <c r="P81" s="123"/>
      <c r="Q81" s="123"/>
      <c r="R81" s="123"/>
      <c r="S81" s="123"/>
      <c r="T81" s="123"/>
      <c r="U81" s="123"/>
      <c r="V81" s="123"/>
      <c r="W81" s="124"/>
      <c r="X81" s="124"/>
      <c r="Y81" s="116"/>
      <c r="Z81" s="116"/>
      <c r="AA81" s="116"/>
      <c r="AB81" s="116"/>
      <c r="AC81" s="116"/>
      <c r="AD81" s="116"/>
      <c r="AE81" s="116"/>
      <c r="AF81" s="116"/>
    </row>
    <row r="82" spans="1:32" ht="15">
      <c r="A82" s="89" t="s">
        <v>5688</v>
      </c>
      <c r="B82" s="65" t="s">
        <v>5802</v>
      </c>
      <c r="C82" s="65" t="s">
        <v>58</v>
      </c>
      <c r="D82" s="118"/>
      <c r="E82" s="117"/>
      <c r="F82" s="119"/>
      <c r="G82" s="120"/>
      <c r="H82" s="120"/>
      <c r="I82" s="121">
        <v>82</v>
      </c>
      <c r="J82" s="122"/>
      <c r="K82" s="123"/>
      <c r="L82" s="123"/>
      <c r="M82" s="123"/>
      <c r="N82" s="123"/>
      <c r="O82" s="123"/>
      <c r="P82" s="123"/>
      <c r="Q82" s="123"/>
      <c r="R82" s="123"/>
      <c r="S82" s="123"/>
      <c r="T82" s="123"/>
      <c r="U82" s="123"/>
      <c r="V82" s="123"/>
      <c r="W82" s="124"/>
      <c r="X82" s="124"/>
      <c r="Y82" s="116"/>
      <c r="Z82" s="116"/>
      <c r="AA82" s="116"/>
      <c r="AB82" s="116"/>
      <c r="AC82" s="116"/>
      <c r="AD82" s="116"/>
      <c r="AE82" s="116"/>
      <c r="AF82" s="116"/>
    </row>
    <row r="83" spans="1:32" ht="15">
      <c r="A83" s="89" t="s">
        <v>5689</v>
      </c>
      <c r="B83" s="65" t="s">
        <v>5803</v>
      </c>
      <c r="C83" s="65" t="s">
        <v>58</v>
      </c>
      <c r="D83" s="118"/>
      <c r="E83" s="117"/>
      <c r="F83" s="119"/>
      <c r="G83" s="120"/>
      <c r="H83" s="120"/>
      <c r="I83" s="121">
        <v>83</v>
      </c>
      <c r="J83" s="122"/>
      <c r="K83" s="123"/>
      <c r="L83" s="123"/>
      <c r="M83" s="123"/>
      <c r="N83" s="123"/>
      <c r="O83" s="123"/>
      <c r="P83" s="123"/>
      <c r="Q83" s="123"/>
      <c r="R83" s="123"/>
      <c r="S83" s="123"/>
      <c r="T83" s="123"/>
      <c r="U83" s="123"/>
      <c r="V83" s="123"/>
      <c r="W83" s="124"/>
      <c r="X83" s="124"/>
      <c r="Y83" s="116"/>
      <c r="Z83" s="116"/>
      <c r="AA83" s="116"/>
      <c r="AB83" s="116"/>
      <c r="AC83" s="116"/>
      <c r="AD83" s="116"/>
      <c r="AE83" s="116"/>
      <c r="AF83" s="116"/>
    </row>
    <row r="84" spans="1:32" ht="15">
      <c r="A84" s="89" t="s">
        <v>5690</v>
      </c>
      <c r="B84" s="65" t="s">
        <v>5804</v>
      </c>
      <c r="C84" s="65" t="s">
        <v>58</v>
      </c>
      <c r="D84" s="118"/>
      <c r="E84" s="117"/>
      <c r="F84" s="119"/>
      <c r="G84" s="120"/>
      <c r="H84" s="120"/>
      <c r="I84" s="121">
        <v>84</v>
      </c>
      <c r="J84" s="122"/>
      <c r="K84" s="123"/>
      <c r="L84" s="123"/>
      <c r="M84" s="123"/>
      <c r="N84" s="123"/>
      <c r="O84" s="123"/>
      <c r="P84" s="123"/>
      <c r="Q84" s="123"/>
      <c r="R84" s="123"/>
      <c r="S84" s="123"/>
      <c r="T84" s="123"/>
      <c r="U84" s="123"/>
      <c r="V84" s="123"/>
      <c r="W84" s="124"/>
      <c r="X84" s="124"/>
      <c r="Y84" s="116"/>
      <c r="Z84" s="116"/>
      <c r="AA84" s="116"/>
      <c r="AB84" s="116"/>
      <c r="AC84" s="116"/>
      <c r="AD84" s="116"/>
      <c r="AE84" s="116"/>
      <c r="AF84" s="116"/>
    </row>
    <row r="85" spans="1:32" ht="15">
      <c r="A85" s="89" t="s">
        <v>5691</v>
      </c>
      <c r="B85" s="65" t="s">
        <v>5805</v>
      </c>
      <c r="C85" s="65" t="s">
        <v>58</v>
      </c>
      <c r="D85" s="118"/>
      <c r="E85" s="117"/>
      <c r="F85" s="119"/>
      <c r="G85" s="120"/>
      <c r="H85" s="120"/>
      <c r="I85" s="121">
        <v>85</v>
      </c>
      <c r="J85" s="122"/>
      <c r="K85" s="123"/>
      <c r="L85" s="123"/>
      <c r="M85" s="123"/>
      <c r="N85" s="123"/>
      <c r="O85" s="123"/>
      <c r="P85" s="123"/>
      <c r="Q85" s="123"/>
      <c r="R85" s="123"/>
      <c r="S85" s="123"/>
      <c r="T85" s="123"/>
      <c r="U85" s="123"/>
      <c r="V85" s="123"/>
      <c r="W85" s="124"/>
      <c r="X85" s="124"/>
      <c r="Y85" s="116"/>
      <c r="Z85" s="116"/>
      <c r="AA85" s="116"/>
      <c r="AB85" s="116"/>
      <c r="AC85" s="116"/>
      <c r="AD85" s="116"/>
      <c r="AE85" s="116"/>
      <c r="AF85" s="116"/>
    </row>
    <row r="86" spans="1:32" ht="15">
      <c r="A86" s="89" t="s">
        <v>5692</v>
      </c>
      <c r="B86" s="65" t="s">
        <v>5806</v>
      </c>
      <c r="C86" s="65" t="s">
        <v>58</v>
      </c>
      <c r="D86" s="118"/>
      <c r="E86" s="117"/>
      <c r="F86" s="119"/>
      <c r="G86" s="120"/>
      <c r="H86" s="120"/>
      <c r="I86" s="121">
        <v>86</v>
      </c>
      <c r="J86" s="122"/>
      <c r="K86" s="123"/>
      <c r="L86" s="123"/>
      <c r="M86" s="123"/>
      <c r="N86" s="123"/>
      <c r="O86" s="123"/>
      <c r="P86" s="123"/>
      <c r="Q86" s="123"/>
      <c r="R86" s="123"/>
      <c r="S86" s="123"/>
      <c r="T86" s="123"/>
      <c r="U86" s="123"/>
      <c r="V86" s="123"/>
      <c r="W86" s="124"/>
      <c r="X86" s="124"/>
      <c r="Y86" s="116"/>
      <c r="Z86" s="116"/>
      <c r="AA86" s="116"/>
      <c r="AB86" s="116"/>
      <c r="AC86" s="116"/>
      <c r="AD86" s="116"/>
      <c r="AE86" s="116"/>
      <c r="AF86" s="116"/>
    </row>
    <row r="87" spans="1:32" ht="15">
      <c r="A87" s="89" t="s">
        <v>5693</v>
      </c>
      <c r="B87" s="65" t="s">
        <v>5795</v>
      </c>
      <c r="C87" s="65" t="s">
        <v>60</v>
      </c>
      <c r="D87" s="118"/>
      <c r="E87" s="117"/>
      <c r="F87" s="119"/>
      <c r="G87" s="120"/>
      <c r="H87" s="120"/>
      <c r="I87" s="121">
        <v>87</v>
      </c>
      <c r="J87" s="122"/>
      <c r="K87" s="123"/>
      <c r="L87" s="123"/>
      <c r="M87" s="123"/>
      <c r="N87" s="123"/>
      <c r="O87" s="123"/>
      <c r="P87" s="123"/>
      <c r="Q87" s="123"/>
      <c r="R87" s="123"/>
      <c r="S87" s="123"/>
      <c r="T87" s="123"/>
      <c r="U87" s="123"/>
      <c r="V87" s="123"/>
      <c r="W87" s="124"/>
      <c r="X87" s="124"/>
      <c r="Y87" s="116"/>
      <c r="Z87" s="116"/>
      <c r="AA87" s="116"/>
      <c r="AB87" s="116"/>
      <c r="AC87" s="116"/>
      <c r="AD87" s="116"/>
      <c r="AE87" s="116"/>
      <c r="AF87" s="116"/>
    </row>
    <row r="88" spans="1:32" ht="15">
      <c r="A88" s="89" t="s">
        <v>5694</v>
      </c>
      <c r="B88" s="65" t="s">
        <v>5796</v>
      </c>
      <c r="C88" s="65" t="s">
        <v>60</v>
      </c>
      <c r="D88" s="118"/>
      <c r="E88" s="117"/>
      <c r="F88" s="119"/>
      <c r="G88" s="120"/>
      <c r="H88" s="120"/>
      <c r="I88" s="121">
        <v>88</v>
      </c>
      <c r="J88" s="122"/>
      <c r="K88" s="123"/>
      <c r="L88" s="123"/>
      <c r="M88" s="123"/>
      <c r="N88" s="123"/>
      <c r="O88" s="123"/>
      <c r="P88" s="123"/>
      <c r="Q88" s="123"/>
      <c r="R88" s="123"/>
      <c r="S88" s="123"/>
      <c r="T88" s="123"/>
      <c r="U88" s="123"/>
      <c r="V88" s="123"/>
      <c r="W88" s="124"/>
      <c r="X88" s="124"/>
      <c r="Y88" s="116"/>
      <c r="Z88" s="116"/>
      <c r="AA88" s="116"/>
      <c r="AB88" s="116"/>
      <c r="AC88" s="116"/>
      <c r="AD88" s="116"/>
      <c r="AE88" s="116"/>
      <c r="AF88" s="116"/>
    </row>
    <row r="89" spans="1:32" ht="15">
      <c r="A89" s="89" t="s">
        <v>5695</v>
      </c>
      <c r="B89" s="65" t="s">
        <v>5797</v>
      </c>
      <c r="C89" s="65" t="s">
        <v>60</v>
      </c>
      <c r="D89" s="118"/>
      <c r="E89" s="117"/>
      <c r="F89" s="119"/>
      <c r="G89" s="120"/>
      <c r="H89" s="120"/>
      <c r="I89" s="121">
        <v>89</v>
      </c>
      <c r="J89" s="122"/>
      <c r="K89" s="123"/>
      <c r="L89" s="123"/>
      <c r="M89" s="123"/>
      <c r="N89" s="123"/>
      <c r="O89" s="123"/>
      <c r="P89" s="123"/>
      <c r="Q89" s="123"/>
      <c r="R89" s="123"/>
      <c r="S89" s="123"/>
      <c r="T89" s="123"/>
      <c r="U89" s="123"/>
      <c r="V89" s="123"/>
      <c r="W89" s="124"/>
      <c r="X89" s="124"/>
      <c r="Y89" s="116"/>
      <c r="Z89" s="116"/>
      <c r="AA89" s="116"/>
      <c r="AB89" s="116"/>
      <c r="AC89" s="116"/>
      <c r="AD89" s="116"/>
      <c r="AE89" s="116"/>
      <c r="AF89" s="116"/>
    </row>
    <row r="90" spans="1:32" ht="15">
      <c r="A90" s="89" t="s">
        <v>5696</v>
      </c>
      <c r="B90" s="65" t="s">
        <v>5798</v>
      </c>
      <c r="C90" s="65" t="s">
        <v>60</v>
      </c>
      <c r="D90" s="118"/>
      <c r="E90" s="117"/>
      <c r="F90" s="119"/>
      <c r="G90" s="120"/>
      <c r="H90" s="120"/>
      <c r="I90" s="121">
        <v>90</v>
      </c>
      <c r="J90" s="122"/>
      <c r="K90" s="123"/>
      <c r="L90" s="123"/>
      <c r="M90" s="123"/>
      <c r="N90" s="123"/>
      <c r="O90" s="123"/>
      <c r="P90" s="123"/>
      <c r="Q90" s="123"/>
      <c r="R90" s="123"/>
      <c r="S90" s="123"/>
      <c r="T90" s="123"/>
      <c r="U90" s="123"/>
      <c r="V90" s="123"/>
      <c r="W90" s="124"/>
      <c r="X90" s="124"/>
      <c r="Y90" s="116"/>
      <c r="Z90" s="116"/>
      <c r="AA90" s="116"/>
      <c r="AB90" s="116"/>
      <c r="AC90" s="116"/>
      <c r="AD90" s="116"/>
      <c r="AE90" s="116"/>
      <c r="AF90" s="116"/>
    </row>
    <row r="91" spans="1:32" ht="15">
      <c r="A91" s="89" t="s">
        <v>5697</v>
      </c>
      <c r="B91" s="65" t="s">
        <v>5799</v>
      </c>
      <c r="C91" s="65" t="s">
        <v>60</v>
      </c>
      <c r="D91" s="118"/>
      <c r="E91" s="117"/>
      <c r="F91" s="119"/>
      <c r="G91" s="120"/>
      <c r="H91" s="120"/>
      <c r="I91" s="121">
        <v>91</v>
      </c>
      <c r="J91" s="122"/>
      <c r="K91" s="123"/>
      <c r="L91" s="123"/>
      <c r="M91" s="123"/>
      <c r="N91" s="123"/>
      <c r="O91" s="123"/>
      <c r="P91" s="123"/>
      <c r="Q91" s="123"/>
      <c r="R91" s="123"/>
      <c r="S91" s="123"/>
      <c r="T91" s="123"/>
      <c r="U91" s="123"/>
      <c r="V91" s="123"/>
      <c r="W91" s="124"/>
      <c r="X91" s="124"/>
      <c r="Y91" s="116"/>
      <c r="Z91" s="116"/>
      <c r="AA91" s="116"/>
      <c r="AB91" s="116"/>
      <c r="AC91" s="116"/>
      <c r="AD91" s="116"/>
      <c r="AE91" s="116"/>
      <c r="AF91" s="116"/>
    </row>
    <row r="92" spans="1:32" ht="15">
      <c r="A92" s="89" t="s">
        <v>5698</v>
      </c>
      <c r="B92" s="65" t="s">
        <v>5800</v>
      </c>
      <c r="C92" s="65" t="s">
        <v>60</v>
      </c>
      <c r="D92" s="118"/>
      <c r="E92" s="117"/>
      <c r="F92" s="119"/>
      <c r="G92" s="120"/>
      <c r="H92" s="120"/>
      <c r="I92" s="121">
        <v>92</v>
      </c>
      <c r="J92" s="122"/>
      <c r="K92" s="123"/>
      <c r="L92" s="123"/>
      <c r="M92" s="123"/>
      <c r="N92" s="123"/>
      <c r="O92" s="123"/>
      <c r="P92" s="123"/>
      <c r="Q92" s="123"/>
      <c r="R92" s="123"/>
      <c r="S92" s="123"/>
      <c r="T92" s="123"/>
      <c r="U92" s="123"/>
      <c r="V92" s="123"/>
      <c r="W92" s="124"/>
      <c r="X92" s="124"/>
      <c r="Y92" s="116"/>
      <c r="Z92" s="116"/>
      <c r="AA92" s="116"/>
      <c r="AB92" s="116"/>
      <c r="AC92" s="116"/>
      <c r="AD92" s="116"/>
      <c r="AE92" s="116"/>
      <c r="AF92" s="116"/>
    </row>
    <row r="93" spans="1:32" ht="15">
      <c r="A93" s="89" t="s">
        <v>5699</v>
      </c>
      <c r="B93" s="65" t="s">
        <v>5801</v>
      </c>
      <c r="C93" s="65" t="s">
        <v>60</v>
      </c>
      <c r="D93" s="118"/>
      <c r="E93" s="117"/>
      <c r="F93" s="119"/>
      <c r="G93" s="120"/>
      <c r="H93" s="120"/>
      <c r="I93" s="121">
        <v>93</v>
      </c>
      <c r="J93" s="122"/>
      <c r="K93" s="123"/>
      <c r="L93" s="123"/>
      <c r="M93" s="123"/>
      <c r="N93" s="123"/>
      <c r="O93" s="123"/>
      <c r="P93" s="123"/>
      <c r="Q93" s="123"/>
      <c r="R93" s="123"/>
      <c r="S93" s="123"/>
      <c r="T93" s="123"/>
      <c r="U93" s="123"/>
      <c r="V93" s="123"/>
      <c r="W93" s="124"/>
      <c r="X93" s="124"/>
      <c r="Y93" s="116"/>
      <c r="Z93" s="116"/>
      <c r="AA93" s="116"/>
      <c r="AB93" s="116"/>
      <c r="AC93" s="116"/>
      <c r="AD93" s="116"/>
      <c r="AE93" s="116"/>
      <c r="AF93" s="116"/>
    </row>
    <row r="94" spans="1:32" ht="15">
      <c r="A94" s="89" t="s">
        <v>5700</v>
      </c>
      <c r="B94" s="65" t="s">
        <v>5802</v>
      </c>
      <c r="C94" s="65" t="s">
        <v>60</v>
      </c>
      <c r="D94" s="118"/>
      <c r="E94" s="117"/>
      <c r="F94" s="119"/>
      <c r="G94" s="120"/>
      <c r="H94" s="120"/>
      <c r="I94" s="121">
        <v>94</v>
      </c>
      <c r="J94" s="122"/>
      <c r="K94" s="123"/>
      <c r="L94" s="123"/>
      <c r="M94" s="123"/>
      <c r="N94" s="123"/>
      <c r="O94" s="123"/>
      <c r="P94" s="123"/>
      <c r="Q94" s="123"/>
      <c r="R94" s="123"/>
      <c r="S94" s="123"/>
      <c r="T94" s="123"/>
      <c r="U94" s="123"/>
      <c r="V94" s="123"/>
      <c r="W94" s="124"/>
      <c r="X94" s="124"/>
      <c r="Y94" s="116"/>
      <c r="Z94" s="116"/>
      <c r="AA94" s="116"/>
      <c r="AB94" s="116"/>
      <c r="AC94" s="116"/>
      <c r="AD94" s="116"/>
      <c r="AE94" s="116"/>
      <c r="AF94" s="116"/>
    </row>
    <row r="95" spans="1:32" ht="15">
      <c r="A95" s="89" t="s">
        <v>5701</v>
      </c>
      <c r="B95" s="65" t="s">
        <v>5803</v>
      </c>
      <c r="C95" s="65" t="s">
        <v>60</v>
      </c>
      <c r="D95" s="118"/>
      <c r="E95" s="117"/>
      <c r="F95" s="119"/>
      <c r="G95" s="120"/>
      <c r="H95" s="120"/>
      <c r="I95" s="121">
        <v>95</v>
      </c>
      <c r="J95" s="122"/>
      <c r="K95" s="123"/>
      <c r="L95" s="123"/>
      <c r="M95" s="123"/>
      <c r="N95" s="123"/>
      <c r="O95" s="123"/>
      <c r="P95" s="123"/>
      <c r="Q95" s="123"/>
      <c r="R95" s="123"/>
      <c r="S95" s="123"/>
      <c r="T95" s="123"/>
      <c r="U95" s="123"/>
      <c r="V95" s="123"/>
      <c r="W95" s="124"/>
      <c r="X95" s="124"/>
      <c r="Y95" s="116"/>
      <c r="Z95" s="116"/>
      <c r="AA95" s="116"/>
      <c r="AB95" s="116"/>
      <c r="AC95" s="116"/>
      <c r="AD95" s="116"/>
      <c r="AE95" s="116"/>
      <c r="AF95" s="116"/>
    </row>
    <row r="96" spans="1:32" ht="15">
      <c r="A96" s="89" t="s">
        <v>5702</v>
      </c>
      <c r="B96" s="65" t="s">
        <v>5804</v>
      </c>
      <c r="C96" s="65" t="s">
        <v>60</v>
      </c>
      <c r="D96" s="118"/>
      <c r="E96" s="117"/>
      <c r="F96" s="119"/>
      <c r="G96" s="120"/>
      <c r="H96" s="120"/>
      <c r="I96" s="121">
        <v>96</v>
      </c>
      <c r="J96" s="122"/>
      <c r="K96" s="123"/>
      <c r="L96" s="123"/>
      <c r="M96" s="123"/>
      <c r="N96" s="123"/>
      <c r="O96" s="123"/>
      <c r="P96" s="123"/>
      <c r="Q96" s="123"/>
      <c r="R96" s="123"/>
      <c r="S96" s="123"/>
      <c r="T96" s="123"/>
      <c r="U96" s="123"/>
      <c r="V96" s="123"/>
      <c r="W96" s="124"/>
      <c r="X96" s="124"/>
      <c r="Y96" s="116"/>
      <c r="Z96" s="116"/>
      <c r="AA96" s="116"/>
      <c r="AB96" s="116"/>
      <c r="AC96" s="116"/>
      <c r="AD96" s="116"/>
      <c r="AE96" s="116"/>
      <c r="AF96" s="116"/>
    </row>
    <row r="97" spans="1:32" ht="15">
      <c r="A97" s="89" t="s">
        <v>5703</v>
      </c>
      <c r="B97" s="65" t="s">
        <v>5805</v>
      </c>
      <c r="C97" s="65" t="s">
        <v>60</v>
      </c>
      <c r="D97" s="118"/>
      <c r="E97" s="117"/>
      <c r="F97" s="119"/>
      <c r="G97" s="120"/>
      <c r="H97" s="120"/>
      <c r="I97" s="121">
        <v>97</v>
      </c>
      <c r="J97" s="122"/>
      <c r="K97" s="123"/>
      <c r="L97" s="123"/>
      <c r="M97" s="123"/>
      <c r="N97" s="123"/>
      <c r="O97" s="123"/>
      <c r="P97" s="123"/>
      <c r="Q97" s="123"/>
      <c r="R97" s="123"/>
      <c r="S97" s="123"/>
      <c r="T97" s="123"/>
      <c r="U97" s="123"/>
      <c r="V97" s="123"/>
      <c r="W97" s="124"/>
      <c r="X97" s="124"/>
      <c r="Y97" s="116"/>
      <c r="Z97" s="116"/>
      <c r="AA97" s="116"/>
      <c r="AB97" s="116"/>
      <c r="AC97" s="116"/>
      <c r="AD97" s="116"/>
      <c r="AE97" s="116"/>
      <c r="AF97" s="116"/>
    </row>
    <row r="98" spans="1:32" ht="15">
      <c r="A98" s="89" t="s">
        <v>5704</v>
      </c>
      <c r="B98" s="65" t="s">
        <v>5806</v>
      </c>
      <c r="C98" s="65" t="s">
        <v>60</v>
      </c>
      <c r="D98" s="118"/>
      <c r="E98" s="117"/>
      <c r="F98" s="119"/>
      <c r="G98" s="120"/>
      <c r="H98" s="120"/>
      <c r="I98" s="121">
        <v>98</v>
      </c>
      <c r="J98" s="122"/>
      <c r="K98" s="123"/>
      <c r="L98" s="123"/>
      <c r="M98" s="123"/>
      <c r="N98" s="123"/>
      <c r="O98" s="123"/>
      <c r="P98" s="123"/>
      <c r="Q98" s="123"/>
      <c r="R98" s="123"/>
      <c r="S98" s="123"/>
      <c r="T98" s="123"/>
      <c r="U98" s="123"/>
      <c r="V98" s="123"/>
      <c r="W98" s="124"/>
      <c r="X98" s="124"/>
      <c r="Y98" s="116"/>
      <c r="Z98" s="116"/>
      <c r="AA98" s="116"/>
      <c r="AB98" s="116"/>
      <c r="AC98" s="116"/>
      <c r="AD98" s="116"/>
      <c r="AE98" s="116"/>
      <c r="AF98" s="116"/>
    </row>
    <row r="99" spans="1:32" ht="15">
      <c r="A99" s="89" t="s">
        <v>5705</v>
      </c>
      <c r="B99" s="65" t="s">
        <v>5795</v>
      </c>
      <c r="C99" s="65" t="s">
        <v>62</v>
      </c>
      <c r="D99" s="118"/>
      <c r="E99" s="117"/>
      <c r="F99" s="119"/>
      <c r="G99" s="120"/>
      <c r="H99" s="120"/>
      <c r="I99" s="121">
        <v>99</v>
      </c>
      <c r="J99" s="122"/>
      <c r="K99" s="123"/>
      <c r="L99" s="123"/>
      <c r="M99" s="123"/>
      <c r="N99" s="123"/>
      <c r="O99" s="123"/>
      <c r="P99" s="123"/>
      <c r="Q99" s="123"/>
      <c r="R99" s="123"/>
      <c r="S99" s="123"/>
      <c r="T99" s="123"/>
      <c r="U99" s="123"/>
      <c r="V99" s="123"/>
      <c r="W99" s="124"/>
      <c r="X99" s="124"/>
      <c r="Y99" s="116"/>
      <c r="Z99" s="116"/>
      <c r="AA99" s="116"/>
      <c r="AB99" s="116"/>
      <c r="AC99" s="116"/>
      <c r="AD99" s="116"/>
      <c r="AE99" s="116"/>
      <c r="AF99" s="116"/>
    </row>
    <row r="100" spans="1:32" ht="15">
      <c r="A100" s="89" t="s">
        <v>5706</v>
      </c>
      <c r="B100" s="65" t="s">
        <v>5796</v>
      </c>
      <c r="C100" s="65" t="s">
        <v>62</v>
      </c>
      <c r="D100" s="118"/>
      <c r="E100" s="117"/>
      <c r="F100" s="119"/>
      <c r="G100" s="120"/>
      <c r="H100" s="120"/>
      <c r="I100" s="121">
        <v>100</v>
      </c>
      <c r="J100" s="122"/>
      <c r="K100" s="123"/>
      <c r="L100" s="123"/>
      <c r="M100" s="123"/>
      <c r="N100" s="123"/>
      <c r="O100" s="123"/>
      <c r="P100" s="123"/>
      <c r="Q100" s="123"/>
      <c r="R100" s="123"/>
      <c r="S100" s="123"/>
      <c r="T100" s="123"/>
      <c r="U100" s="123"/>
      <c r="V100" s="123"/>
      <c r="W100" s="124"/>
      <c r="X100" s="124"/>
      <c r="Y100" s="116"/>
      <c r="Z100" s="116"/>
      <c r="AA100" s="116"/>
      <c r="AB100" s="116"/>
      <c r="AC100" s="116"/>
      <c r="AD100" s="116"/>
      <c r="AE100" s="116"/>
      <c r="AF100" s="116"/>
    </row>
    <row r="101" spans="1:32" ht="15">
      <c r="A101" s="89" t="s">
        <v>5707</v>
      </c>
      <c r="B101" s="65" t="s">
        <v>5797</v>
      </c>
      <c r="C101" s="65" t="s">
        <v>62</v>
      </c>
      <c r="D101" s="118"/>
      <c r="E101" s="117"/>
      <c r="F101" s="119"/>
      <c r="G101" s="120"/>
      <c r="H101" s="120"/>
      <c r="I101" s="121">
        <v>101</v>
      </c>
      <c r="J101" s="122"/>
      <c r="K101" s="123"/>
      <c r="L101" s="123"/>
      <c r="M101" s="123"/>
      <c r="N101" s="123"/>
      <c r="O101" s="123"/>
      <c r="P101" s="123"/>
      <c r="Q101" s="123"/>
      <c r="R101" s="123"/>
      <c r="S101" s="123"/>
      <c r="T101" s="123"/>
      <c r="U101" s="123"/>
      <c r="V101" s="123"/>
      <c r="W101" s="124"/>
      <c r="X101" s="124"/>
      <c r="Y101" s="116"/>
      <c r="Z101" s="116"/>
      <c r="AA101" s="116"/>
      <c r="AB101" s="116"/>
      <c r="AC101" s="116"/>
      <c r="AD101" s="116"/>
      <c r="AE101" s="116"/>
      <c r="AF101" s="116"/>
    </row>
    <row r="102" spans="1:32" ht="15">
      <c r="A102" s="89" t="s">
        <v>5708</v>
      </c>
      <c r="B102" s="65" t="s">
        <v>5798</v>
      </c>
      <c r="C102" s="65" t="s">
        <v>62</v>
      </c>
      <c r="D102" s="118"/>
      <c r="E102" s="117"/>
      <c r="F102" s="119"/>
      <c r="G102" s="120"/>
      <c r="H102" s="120"/>
      <c r="I102" s="121">
        <v>102</v>
      </c>
      <c r="J102" s="122"/>
      <c r="K102" s="123"/>
      <c r="L102" s="123"/>
      <c r="M102" s="123"/>
      <c r="N102" s="123"/>
      <c r="O102" s="123"/>
      <c r="P102" s="123"/>
      <c r="Q102" s="123"/>
      <c r="R102" s="123"/>
      <c r="S102" s="123"/>
      <c r="T102" s="123"/>
      <c r="U102" s="123"/>
      <c r="V102" s="123"/>
      <c r="W102" s="124"/>
      <c r="X102" s="124"/>
      <c r="Y102" s="116"/>
      <c r="Z102" s="116"/>
      <c r="AA102" s="116"/>
      <c r="AB102" s="116"/>
      <c r="AC102" s="116"/>
      <c r="AD102" s="116"/>
      <c r="AE102" s="116"/>
      <c r="AF102" s="116"/>
    </row>
    <row r="103" spans="1:32" ht="15">
      <c r="A103" s="89" t="s">
        <v>5709</v>
      </c>
      <c r="B103" s="65" t="s">
        <v>5799</v>
      </c>
      <c r="C103" s="65" t="s">
        <v>62</v>
      </c>
      <c r="D103" s="118"/>
      <c r="E103" s="117"/>
      <c r="F103" s="119"/>
      <c r="G103" s="120"/>
      <c r="H103" s="120"/>
      <c r="I103" s="121">
        <v>103</v>
      </c>
      <c r="J103" s="122"/>
      <c r="K103" s="123"/>
      <c r="L103" s="123"/>
      <c r="M103" s="123"/>
      <c r="N103" s="123"/>
      <c r="O103" s="123"/>
      <c r="P103" s="123"/>
      <c r="Q103" s="123"/>
      <c r="R103" s="123"/>
      <c r="S103" s="123"/>
      <c r="T103" s="123"/>
      <c r="U103" s="123"/>
      <c r="V103" s="123"/>
      <c r="W103" s="124"/>
      <c r="X103" s="124"/>
      <c r="Y103" s="116"/>
      <c r="Z103" s="116"/>
      <c r="AA103" s="116"/>
      <c r="AB103" s="116"/>
      <c r="AC103" s="116"/>
      <c r="AD103" s="116"/>
      <c r="AE103" s="116"/>
      <c r="AF103" s="116"/>
    </row>
    <row r="104" spans="1:32" ht="15">
      <c r="A104" s="89" t="s">
        <v>5710</v>
      </c>
      <c r="B104" s="65" t="s">
        <v>5800</v>
      </c>
      <c r="C104" s="65" t="s">
        <v>62</v>
      </c>
      <c r="D104" s="118"/>
      <c r="E104" s="117"/>
      <c r="F104" s="119"/>
      <c r="G104" s="120"/>
      <c r="H104" s="120"/>
      <c r="I104" s="121">
        <v>104</v>
      </c>
      <c r="J104" s="122"/>
      <c r="K104" s="123"/>
      <c r="L104" s="123"/>
      <c r="M104" s="123"/>
      <c r="N104" s="123"/>
      <c r="O104" s="123"/>
      <c r="P104" s="123"/>
      <c r="Q104" s="123"/>
      <c r="R104" s="123"/>
      <c r="S104" s="123"/>
      <c r="T104" s="123"/>
      <c r="U104" s="123"/>
      <c r="V104" s="123"/>
      <c r="W104" s="124"/>
      <c r="X104" s="124"/>
      <c r="Y104" s="116"/>
      <c r="Z104" s="116"/>
      <c r="AA104" s="116"/>
      <c r="AB104" s="116"/>
      <c r="AC104" s="116"/>
      <c r="AD104" s="116"/>
      <c r="AE104" s="116"/>
      <c r="AF104" s="116"/>
    </row>
    <row r="105" spans="1:32" ht="15">
      <c r="A105" s="89" t="s">
        <v>5711</v>
      </c>
      <c r="B105" s="65" t="s">
        <v>5801</v>
      </c>
      <c r="C105" s="65" t="s">
        <v>62</v>
      </c>
      <c r="D105" s="118"/>
      <c r="E105" s="117"/>
      <c r="F105" s="119"/>
      <c r="G105" s="120"/>
      <c r="H105" s="120"/>
      <c r="I105" s="121">
        <v>105</v>
      </c>
      <c r="J105" s="122"/>
      <c r="K105" s="123"/>
      <c r="L105" s="123"/>
      <c r="M105" s="123"/>
      <c r="N105" s="123"/>
      <c r="O105" s="123"/>
      <c r="P105" s="123"/>
      <c r="Q105" s="123"/>
      <c r="R105" s="123"/>
      <c r="S105" s="123"/>
      <c r="T105" s="123"/>
      <c r="U105" s="123"/>
      <c r="V105" s="123"/>
      <c r="W105" s="124"/>
      <c r="X105" s="124"/>
      <c r="Y105" s="116"/>
      <c r="Z105" s="116"/>
      <c r="AA105" s="116"/>
      <c r="AB105" s="116"/>
      <c r="AC105" s="116"/>
      <c r="AD105" s="116"/>
      <c r="AE105" s="116"/>
      <c r="AF105" s="116"/>
    </row>
    <row r="106" spans="1:32" ht="15">
      <c r="A106" s="89" t="s">
        <v>5712</v>
      </c>
      <c r="B106" s="65" t="s">
        <v>5802</v>
      </c>
      <c r="C106" s="65" t="s">
        <v>62</v>
      </c>
      <c r="D106" s="118"/>
      <c r="E106" s="117"/>
      <c r="F106" s="119"/>
      <c r="G106" s="120"/>
      <c r="H106" s="120"/>
      <c r="I106" s="121">
        <v>106</v>
      </c>
      <c r="J106" s="122"/>
      <c r="K106" s="123"/>
      <c r="L106" s="123"/>
      <c r="M106" s="123"/>
      <c r="N106" s="123"/>
      <c r="O106" s="123"/>
      <c r="P106" s="123"/>
      <c r="Q106" s="123"/>
      <c r="R106" s="123"/>
      <c r="S106" s="123"/>
      <c r="T106" s="123"/>
      <c r="U106" s="123"/>
      <c r="V106" s="123"/>
      <c r="W106" s="124"/>
      <c r="X106" s="124"/>
      <c r="Y106" s="116"/>
      <c r="Z106" s="116"/>
      <c r="AA106" s="116"/>
      <c r="AB106" s="116"/>
      <c r="AC106" s="116"/>
      <c r="AD106" s="116"/>
      <c r="AE106" s="116"/>
      <c r="AF106" s="116"/>
    </row>
    <row r="107" spans="1:32" ht="15">
      <c r="A107" s="89" t="s">
        <v>5713</v>
      </c>
      <c r="B107" s="65" t="s">
        <v>5803</v>
      </c>
      <c r="C107" s="65" t="s">
        <v>62</v>
      </c>
      <c r="D107" s="118"/>
      <c r="E107" s="117"/>
      <c r="F107" s="119"/>
      <c r="G107" s="120"/>
      <c r="H107" s="120"/>
      <c r="I107" s="121">
        <v>107</v>
      </c>
      <c r="J107" s="122"/>
      <c r="K107" s="123"/>
      <c r="L107" s="123"/>
      <c r="M107" s="123"/>
      <c r="N107" s="123"/>
      <c r="O107" s="123"/>
      <c r="P107" s="123"/>
      <c r="Q107" s="123"/>
      <c r="R107" s="123"/>
      <c r="S107" s="123"/>
      <c r="T107" s="123"/>
      <c r="U107" s="123"/>
      <c r="V107" s="123"/>
      <c r="W107" s="124"/>
      <c r="X107" s="124"/>
      <c r="Y107" s="116"/>
      <c r="Z107" s="116"/>
      <c r="AA107" s="116"/>
      <c r="AB107" s="116"/>
      <c r="AC107" s="116"/>
      <c r="AD107" s="116"/>
      <c r="AE107" s="116"/>
      <c r="AF107" s="116"/>
    </row>
    <row r="108" spans="1:32" ht="15">
      <c r="A108" s="89" t="s">
        <v>5714</v>
      </c>
      <c r="B108" s="65" t="s">
        <v>5804</v>
      </c>
      <c r="C108" s="65" t="s">
        <v>62</v>
      </c>
      <c r="D108" s="118"/>
      <c r="E108" s="117"/>
      <c r="F108" s="119"/>
      <c r="G108" s="120"/>
      <c r="H108" s="120"/>
      <c r="I108" s="121">
        <v>108</v>
      </c>
      <c r="J108" s="122"/>
      <c r="K108" s="123"/>
      <c r="L108" s="123"/>
      <c r="M108" s="123"/>
      <c r="N108" s="123"/>
      <c r="O108" s="123"/>
      <c r="P108" s="123"/>
      <c r="Q108" s="123"/>
      <c r="R108" s="123"/>
      <c r="S108" s="123"/>
      <c r="T108" s="123"/>
      <c r="U108" s="123"/>
      <c r="V108" s="123"/>
      <c r="W108" s="124"/>
      <c r="X108" s="124"/>
      <c r="Y108" s="116"/>
      <c r="Z108" s="116"/>
      <c r="AA108" s="116"/>
      <c r="AB108" s="116"/>
      <c r="AC108" s="116"/>
      <c r="AD108" s="116"/>
      <c r="AE108" s="116"/>
      <c r="AF108" s="116"/>
    </row>
    <row r="109" spans="1:32" ht="15">
      <c r="A109" s="89" t="s">
        <v>5715</v>
      </c>
      <c r="B109" s="65" t="s">
        <v>5805</v>
      </c>
      <c r="C109" s="65" t="s">
        <v>62</v>
      </c>
      <c r="D109" s="118"/>
      <c r="E109" s="117"/>
      <c r="F109" s="119"/>
      <c r="G109" s="120"/>
      <c r="H109" s="120"/>
      <c r="I109" s="121">
        <v>109</v>
      </c>
      <c r="J109" s="122"/>
      <c r="K109" s="123"/>
      <c r="L109" s="123"/>
      <c r="M109" s="123"/>
      <c r="N109" s="123"/>
      <c r="O109" s="123"/>
      <c r="P109" s="123"/>
      <c r="Q109" s="123"/>
      <c r="R109" s="123"/>
      <c r="S109" s="123"/>
      <c r="T109" s="123"/>
      <c r="U109" s="123"/>
      <c r="V109" s="123"/>
      <c r="W109" s="124"/>
      <c r="X109" s="124"/>
      <c r="Y109" s="116"/>
      <c r="Z109" s="116"/>
      <c r="AA109" s="116"/>
      <c r="AB109" s="116"/>
      <c r="AC109" s="116"/>
      <c r="AD109" s="116"/>
      <c r="AE109" s="116"/>
      <c r="AF109" s="116"/>
    </row>
    <row r="110" spans="1:32" ht="15">
      <c r="A110" s="89" t="s">
        <v>5716</v>
      </c>
      <c r="B110" s="65" t="s">
        <v>5806</v>
      </c>
      <c r="C110" s="65" t="s">
        <v>62</v>
      </c>
      <c r="D110" s="118"/>
      <c r="E110" s="117"/>
      <c r="F110" s="119"/>
      <c r="G110" s="120"/>
      <c r="H110" s="120"/>
      <c r="I110" s="121">
        <v>110</v>
      </c>
      <c r="J110" s="122"/>
      <c r="K110" s="123"/>
      <c r="L110" s="123"/>
      <c r="M110" s="123"/>
      <c r="N110" s="123"/>
      <c r="O110" s="123"/>
      <c r="P110" s="123"/>
      <c r="Q110" s="123"/>
      <c r="R110" s="123"/>
      <c r="S110" s="123"/>
      <c r="T110" s="123"/>
      <c r="U110" s="123"/>
      <c r="V110" s="123"/>
      <c r="W110" s="124"/>
      <c r="X110" s="124"/>
      <c r="Y110" s="116"/>
      <c r="Z110" s="116"/>
      <c r="AA110" s="116"/>
      <c r="AB110" s="116"/>
      <c r="AC110" s="116"/>
      <c r="AD110" s="116"/>
      <c r="AE110" s="116"/>
      <c r="AF110" s="116"/>
    </row>
    <row r="111" spans="1:32" ht="15">
      <c r="A111" s="89" t="s">
        <v>5717</v>
      </c>
      <c r="B111" s="65" t="s">
        <v>5807</v>
      </c>
      <c r="C111" s="65" t="s">
        <v>56</v>
      </c>
      <c r="D111" s="118"/>
      <c r="E111" s="117"/>
      <c r="F111" s="119"/>
      <c r="G111" s="120"/>
      <c r="H111" s="120"/>
      <c r="I111" s="121">
        <v>111</v>
      </c>
      <c r="J111" s="122"/>
      <c r="K111" s="123"/>
      <c r="L111" s="123"/>
      <c r="M111" s="123"/>
      <c r="N111" s="123"/>
      <c r="O111" s="123"/>
      <c r="P111" s="123"/>
      <c r="Q111" s="123"/>
      <c r="R111" s="123"/>
      <c r="S111" s="123"/>
      <c r="T111" s="123"/>
      <c r="U111" s="123"/>
      <c r="V111" s="123"/>
      <c r="W111" s="124"/>
      <c r="X111" s="124"/>
      <c r="Y111" s="116"/>
      <c r="Z111" s="116"/>
      <c r="AA111" s="116"/>
      <c r="AB111" s="116"/>
      <c r="AC111" s="116"/>
      <c r="AD111" s="116"/>
      <c r="AE111" s="116"/>
      <c r="AF111" s="116"/>
    </row>
    <row r="112" spans="1:32" ht="15">
      <c r="A112" s="89" t="s">
        <v>5718</v>
      </c>
      <c r="B112" s="65" t="s">
        <v>5808</v>
      </c>
      <c r="C112" s="65" t="s">
        <v>56</v>
      </c>
      <c r="D112" s="118"/>
      <c r="E112" s="117"/>
      <c r="F112" s="119"/>
      <c r="G112" s="120"/>
      <c r="H112" s="120"/>
      <c r="I112" s="121">
        <v>112</v>
      </c>
      <c r="J112" s="122"/>
      <c r="K112" s="123"/>
      <c r="L112" s="123"/>
      <c r="M112" s="123"/>
      <c r="N112" s="123"/>
      <c r="O112" s="123"/>
      <c r="P112" s="123"/>
      <c r="Q112" s="123"/>
      <c r="R112" s="123"/>
      <c r="S112" s="123"/>
      <c r="T112" s="123"/>
      <c r="U112" s="123"/>
      <c r="V112" s="123"/>
      <c r="W112" s="124"/>
      <c r="X112" s="124"/>
      <c r="Y112" s="116"/>
      <c r="Z112" s="116"/>
      <c r="AA112" s="116"/>
      <c r="AB112" s="116"/>
      <c r="AC112" s="116"/>
      <c r="AD112" s="116"/>
      <c r="AE112" s="116"/>
      <c r="AF112" s="116"/>
    </row>
    <row r="113" spans="1:32" ht="15">
      <c r="A113" s="89" t="s">
        <v>5719</v>
      </c>
      <c r="B113" s="65" t="s">
        <v>5809</v>
      </c>
      <c r="C113" s="65" t="s">
        <v>56</v>
      </c>
      <c r="D113" s="118"/>
      <c r="E113" s="117"/>
      <c r="F113" s="119"/>
      <c r="G113" s="120"/>
      <c r="H113" s="120"/>
      <c r="I113" s="121">
        <v>113</v>
      </c>
      <c r="J113" s="122"/>
      <c r="K113" s="123"/>
      <c r="L113" s="123"/>
      <c r="M113" s="123"/>
      <c r="N113" s="123"/>
      <c r="O113" s="123"/>
      <c r="P113" s="123"/>
      <c r="Q113" s="123"/>
      <c r="R113" s="123"/>
      <c r="S113" s="123"/>
      <c r="T113" s="123"/>
      <c r="U113" s="123"/>
      <c r="V113" s="123"/>
      <c r="W113" s="124"/>
      <c r="X113" s="124"/>
      <c r="Y113" s="116"/>
      <c r="Z113" s="116"/>
      <c r="AA113" s="116"/>
      <c r="AB113" s="116"/>
      <c r="AC113" s="116"/>
      <c r="AD113" s="116"/>
      <c r="AE113" s="116"/>
      <c r="AF113" s="116"/>
    </row>
    <row r="114" spans="1:32" ht="15">
      <c r="A114" s="89" t="s">
        <v>5720</v>
      </c>
      <c r="B114" s="65" t="s">
        <v>5810</v>
      </c>
      <c r="C114" s="65" t="s">
        <v>56</v>
      </c>
      <c r="D114" s="118"/>
      <c r="E114" s="117"/>
      <c r="F114" s="119"/>
      <c r="G114" s="120"/>
      <c r="H114" s="120"/>
      <c r="I114" s="121">
        <v>114</v>
      </c>
      <c r="J114" s="122"/>
      <c r="K114" s="123"/>
      <c r="L114" s="123"/>
      <c r="M114" s="123"/>
      <c r="N114" s="123"/>
      <c r="O114" s="123"/>
      <c r="P114" s="123"/>
      <c r="Q114" s="123"/>
      <c r="R114" s="123"/>
      <c r="S114" s="123"/>
      <c r="T114" s="123"/>
      <c r="U114" s="123"/>
      <c r="V114" s="123"/>
      <c r="W114" s="124"/>
      <c r="X114" s="124"/>
      <c r="Y114" s="116"/>
      <c r="Z114" s="116"/>
      <c r="AA114" s="116"/>
      <c r="AB114" s="116"/>
      <c r="AC114" s="116"/>
      <c r="AD114" s="116"/>
      <c r="AE114" s="116"/>
      <c r="AF114" s="116"/>
    </row>
    <row r="115" spans="1:32" ht="15">
      <c r="A115" s="89" t="s">
        <v>5721</v>
      </c>
      <c r="B115" s="65" t="s">
        <v>5811</v>
      </c>
      <c r="C115" s="65" t="s">
        <v>56</v>
      </c>
      <c r="D115" s="118"/>
      <c r="E115" s="117"/>
      <c r="F115" s="119"/>
      <c r="G115" s="120"/>
      <c r="H115" s="120"/>
      <c r="I115" s="121">
        <v>115</v>
      </c>
      <c r="J115" s="122"/>
      <c r="K115" s="123"/>
      <c r="L115" s="123"/>
      <c r="M115" s="123"/>
      <c r="N115" s="123"/>
      <c r="O115" s="123"/>
      <c r="P115" s="123"/>
      <c r="Q115" s="123"/>
      <c r="R115" s="123"/>
      <c r="S115" s="123"/>
      <c r="T115" s="123"/>
      <c r="U115" s="123"/>
      <c r="V115" s="123"/>
      <c r="W115" s="124"/>
      <c r="X115" s="124"/>
      <c r="Y115" s="116"/>
      <c r="Z115" s="116"/>
      <c r="AA115" s="116"/>
      <c r="AB115" s="116"/>
      <c r="AC115" s="116"/>
      <c r="AD115" s="116"/>
      <c r="AE115" s="116"/>
      <c r="AF115" s="116"/>
    </row>
    <row r="116" spans="1:32" ht="15">
      <c r="A116" s="89" t="s">
        <v>5722</v>
      </c>
      <c r="B116" s="65" t="s">
        <v>5812</v>
      </c>
      <c r="C116" s="65" t="s">
        <v>56</v>
      </c>
      <c r="D116" s="118"/>
      <c r="E116" s="117"/>
      <c r="F116" s="119"/>
      <c r="G116" s="120"/>
      <c r="H116" s="120"/>
      <c r="I116" s="121">
        <v>116</v>
      </c>
      <c r="J116" s="122"/>
      <c r="K116" s="123"/>
      <c r="L116" s="123"/>
      <c r="M116" s="123"/>
      <c r="N116" s="123"/>
      <c r="O116" s="123"/>
      <c r="P116" s="123"/>
      <c r="Q116" s="123"/>
      <c r="R116" s="123"/>
      <c r="S116" s="123"/>
      <c r="T116" s="123"/>
      <c r="U116" s="123"/>
      <c r="V116" s="123"/>
      <c r="W116" s="124"/>
      <c r="X116" s="124"/>
      <c r="Y116" s="116"/>
      <c r="Z116" s="116"/>
      <c r="AA116" s="116"/>
      <c r="AB116" s="116"/>
      <c r="AC116" s="116"/>
      <c r="AD116" s="116"/>
      <c r="AE116" s="116"/>
      <c r="AF116" s="116"/>
    </row>
    <row r="117" spans="1:32" ht="15">
      <c r="A117" s="89" t="s">
        <v>5723</v>
      </c>
      <c r="B117" s="65" t="s">
        <v>5813</v>
      </c>
      <c r="C117" s="65" t="s">
        <v>56</v>
      </c>
      <c r="D117" s="118"/>
      <c r="E117" s="117"/>
      <c r="F117" s="119"/>
      <c r="G117" s="120"/>
      <c r="H117" s="120"/>
      <c r="I117" s="121">
        <v>117</v>
      </c>
      <c r="J117" s="122"/>
      <c r="K117" s="123"/>
      <c r="L117" s="123"/>
      <c r="M117" s="123"/>
      <c r="N117" s="123"/>
      <c r="O117" s="123"/>
      <c r="P117" s="123"/>
      <c r="Q117" s="123"/>
      <c r="R117" s="123"/>
      <c r="S117" s="123"/>
      <c r="T117" s="123"/>
      <c r="U117" s="123"/>
      <c r="V117" s="123"/>
      <c r="W117" s="124"/>
      <c r="X117" s="124"/>
      <c r="Y117" s="116"/>
      <c r="Z117" s="116"/>
      <c r="AA117" s="116"/>
      <c r="AB117" s="116"/>
      <c r="AC117" s="116"/>
      <c r="AD117" s="116"/>
      <c r="AE117" s="116"/>
      <c r="AF117" s="116"/>
    </row>
    <row r="118" spans="1:32" ht="15">
      <c r="A118" s="89" t="s">
        <v>5724</v>
      </c>
      <c r="B118" s="65" t="s">
        <v>5814</v>
      </c>
      <c r="C118" s="65" t="s">
        <v>56</v>
      </c>
      <c r="D118" s="118"/>
      <c r="E118" s="117"/>
      <c r="F118" s="119"/>
      <c r="G118" s="120"/>
      <c r="H118" s="120"/>
      <c r="I118" s="121">
        <v>118</v>
      </c>
      <c r="J118" s="122"/>
      <c r="K118" s="123"/>
      <c r="L118" s="123"/>
      <c r="M118" s="123"/>
      <c r="N118" s="123"/>
      <c r="O118" s="123"/>
      <c r="P118" s="123"/>
      <c r="Q118" s="123"/>
      <c r="R118" s="123"/>
      <c r="S118" s="123"/>
      <c r="T118" s="123"/>
      <c r="U118" s="123"/>
      <c r="V118" s="123"/>
      <c r="W118" s="124"/>
      <c r="X118" s="124"/>
      <c r="Y118" s="116"/>
      <c r="Z118" s="116"/>
      <c r="AA118" s="116"/>
      <c r="AB118" s="116"/>
      <c r="AC118" s="116"/>
      <c r="AD118" s="116"/>
      <c r="AE118" s="116"/>
      <c r="AF118" s="116"/>
    </row>
    <row r="119" spans="1:32" ht="15">
      <c r="A119" s="89" t="s">
        <v>5725</v>
      </c>
      <c r="B119" s="65" t="s">
        <v>5815</v>
      </c>
      <c r="C119" s="65" t="s">
        <v>56</v>
      </c>
      <c r="D119" s="118"/>
      <c r="E119" s="117"/>
      <c r="F119" s="119"/>
      <c r="G119" s="120"/>
      <c r="H119" s="120"/>
      <c r="I119" s="121">
        <v>119</v>
      </c>
      <c r="J119" s="122"/>
      <c r="K119" s="123"/>
      <c r="L119" s="123"/>
      <c r="M119" s="123"/>
      <c r="N119" s="123"/>
      <c r="O119" s="123"/>
      <c r="P119" s="123"/>
      <c r="Q119" s="123"/>
      <c r="R119" s="123"/>
      <c r="S119" s="123"/>
      <c r="T119" s="123"/>
      <c r="U119" s="123"/>
      <c r="V119" s="123"/>
      <c r="W119" s="124"/>
      <c r="X119" s="124"/>
      <c r="Y119" s="116"/>
      <c r="Z119" s="116"/>
      <c r="AA119" s="116"/>
      <c r="AB119" s="116"/>
      <c r="AC119" s="116"/>
      <c r="AD119" s="116"/>
      <c r="AE119" s="116"/>
      <c r="AF119" s="116"/>
    </row>
    <row r="120" spans="1:32" ht="15">
      <c r="A120" s="89" t="s">
        <v>5726</v>
      </c>
      <c r="B120" s="65" t="s">
        <v>5816</v>
      </c>
      <c r="C120" s="65" t="s">
        <v>56</v>
      </c>
      <c r="D120" s="118"/>
      <c r="E120" s="117"/>
      <c r="F120" s="119"/>
      <c r="G120" s="120"/>
      <c r="H120" s="120"/>
      <c r="I120" s="121">
        <v>120</v>
      </c>
      <c r="J120" s="122"/>
      <c r="K120" s="123"/>
      <c r="L120" s="123"/>
      <c r="M120" s="123"/>
      <c r="N120" s="123"/>
      <c r="O120" s="123"/>
      <c r="P120" s="123"/>
      <c r="Q120" s="123"/>
      <c r="R120" s="123"/>
      <c r="S120" s="123"/>
      <c r="T120" s="123"/>
      <c r="U120" s="123"/>
      <c r="V120" s="123"/>
      <c r="W120" s="124"/>
      <c r="X120" s="124"/>
      <c r="Y120" s="116"/>
      <c r="Z120" s="116"/>
      <c r="AA120" s="116"/>
      <c r="AB120" s="116"/>
      <c r="AC120" s="116"/>
      <c r="AD120" s="116"/>
      <c r="AE120" s="116"/>
      <c r="AF120" s="116"/>
    </row>
    <row r="121" spans="1:32" ht="15">
      <c r="A121" s="89" t="s">
        <v>5727</v>
      </c>
      <c r="B121" s="65" t="s">
        <v>5817</v>
      </c>
      <c r="C121" s="65" t="s">
        <v>56</v>
      </c>
      <c r="D121" s="118"/>
      <c r="E121" s="117"/>
      <c r="F121" s="119"/>
      <c r="G121" s="120"/>
      <c r="H121" s="120"/>
      <c r="I121" s="121">
        <v>121</v>
      </c>
      <c r="J121" s="122"/>
      <c r="K121" s="123"/>
      <c r="L121" s="123"/>
      <c r="M121" s="123"/>
      <c r="N121" s="123"/>
      <c r="O121" s="123"/>
      <c r="P121" s="123"/>
      <c r="Q121" s="123"/>
      <c r="R121" s="123"/>
      <c r="S121" s="123"/>
      <c r="T121" s="123"/>
      <c r="U121" s="123"/>
      <c r="V121" s="123"/>
      <c r="W121" s="124"/>
      <c r="X121" s="124"/>
      <c r="Y121" s="116"/>
      <c r="Z121" s="116"/>
      <c r="AA121" s="116"/>
      <c r="AB121" s="116"/>
      <c r="AC121" s="116"/>
      <c r="AD121" s="116"/>
      <c r="AE121" s="116"/>
      <c r="AF121" s="116"/>
    </row>
    <row r="122" spans="1:32" ht="15">
      <c r="A122" s="89" t="s">
        <v>5728</v>
      </c>
      <c r="B122" s="65" t="s">
        <v>5818</v>
      </c>
      <c r="C122" s="65" t="s">
        <v>56</v>
      </c>
      <c r="D122" s="118"/>
      <c r="E122" s="117"/>
      <c r="F122" s="119"/>
      <c r="G122" s="120"/>
      <c r="H122" s="120"/>
      <c r="I122" s="121">
        <v>122</v>
      </c>
      <c r="J122" s="122"/>
      <c r="K122" s="123"/>
      <c r="L122" s="123"/>
      <c r="M122" s="123"/>
      <c r="N122" s="123"/>
      <c r="O122" s="123"/>
      <c r="P122" s="123"/>
      <c r="Q122" s="123"/>
      <c r="R122" s="123"/>
      <c r="S122" s="123"/>
      <c r="T122" s="123"/>
      <c r="U122" s="123"/>
      <c r="V122" s="123"/>
      <c r="W122" s="124"/>
      <c r="X122" s="124"/>
      <c r="Y122" s="116"/>
      <c r="Z122" s="116"/>
      <c r="AA122" s="116"/>
      <c r="AB122" s="116"/>
      <c r="AC122" s="116"/>
      <c r="AD122" s="116"/>
      <c r="AE122" s="116"/>
      <c r="AF122" s="116"/>
    </row>
    <row r="123" spans="1:32" ht="15">
      <c r="A123" s="89" t="s">
        <v>5729</v>
      </c>
      <c r="B123" s="65" t="s">
        <v>5807</v>
      </c>
      <c r="C123" s="65" t="s">
        <v>59</v>
      </c>
      <c r="D123" s="118"/>
      <c r="E123" s="117"/>
      <c r="F123" s="119"/>
      <c r="G123" s="120"/>
      <c r="H123" s="120"/>
      <c r="I123" s="121">
        <v>123</v>
      </c>
      <c r="J123" s="122"/>
      <c r="K123" s="123"/>
      <c r="L123" s="123"/>
      <c r="M123" s="123"/>
      <c r="N123" s="123"/>
      <c r="O123" s="123"/>
      <c r="P123" s="123"/>
      <c r="Q123" s="123"/>
      <c r="R123" s="123"/>
      <c r="S123" s="123"/>
      <c r="T123" s="123"/>
      <c r="U123" s="123"/>
      <c r="V123" s="123"/>
      <c r="W123" s="124"/>
      <c r="X123" s="124"/>
      <c r="Y123" s="116"/>
      <c r="Z123" s="116"/>
      <c r="AA123" s="116"/>
      <c r="AB123" s="116"/>
      <c r="AC123" s="116"/>
      <c r="AD123" s="116"/>
      <c r="AE123" s="116"/>
      <c r="AF123" s="116"/>
    </row>
    <row r="124" spans="1:32" ht="15">
      <c r="A124" s="89" t="s">
        <v>5730</v>
      </c>
      <c r="B124" s="65" t="s">
        <v>5808</v>
      </c>
      <c r="C124" s="65" t="s">
        <v>59</v>
      </c>
      <c r="D124" s="118"/>
      <c r="E124" s="117"/>
      <c r="F124" s="119"/>
      <c r="G124" s="120"/>
      <c r="H124" s="120"/>
      <c r="I124" s="121">
        <v>124</v>
      </c>
      <c r="J124" s="122"/>
      <c r="K124" s="123"/>
      <c r="L124" s="123"/>
      <c r="M124" s="123"/>
      <c r="N124" s="123"/>
      <c r="O124" s="123"/>
      <c r="P124" s="123"/>
      <c r="Q124" s="123"/>
      <c r="R124" s="123"/>
      <c r="S124" s="123"/>
      <c r="T124" s="123"/>
      <c r="U124" s="123"/>
      <c r="V124" s="123"/>
      <c r="W124" s="124"/>
      <c r="X124" s="124"/>
      <c r="Y124" s="116"/>
      <c r="Z124" s="116"/>
      <c r="AA124" s="116"/>
      <c r="AB124" s="116"/>
      <c r="AC124" s="116"/>
      <c r="AD124" s="116"/>
      <c r="AE124" s="116"/>
      <c r="AF124" s="116"/>
    </row>
    <row r="125" spans="1:32" ht="15">
      <c r="A125" s="89" t="s">
        <v>5731</v>
      </c>
      <c r="B125" s="65" t="s">
        <v>5809</v>
      </c>
      <c r="C125" s="65" t="s">
        <v>59</v>
      </c>
      <c r="D125" s="118"/>
      <c r="E125" s="117"/>
      <c r="F125" s="119"/>
      <c r="G125" s="120"/>
      <c r="H125" s="120"/>
      <c r="I125" s="121">
        <v>125</v>
      </c>
      <c r="J125" s="122"/>
      <c r="K125" s="123"/>
      <c r="L125" s="123"/>
      <c r="M125" s="123"/>
      <c r="N125" s="123"/>
      <c r="O125" s="123"/>
      <c r="P125" s="123"/>
      <c r="Q125" s="123"/>
      <c r="R125" s="123"/>
      <c r="S125" s="123"/>
      <c r="T125" s="123"/>
      <c r="U125" s="123"/>
      <c r="V125" s="123"/>
      <c r="W125" s="124"/>
      <c r="X125" s="124"/>
      <c r="Y125" s="116"/>
      <c r="Z125" s="116"/>
      <c r="AA125" s="116"/>
      <c r="AB125" s="116"/>
      <c r="AC125" s="116"/>
      <c r="AD125" s="116"/>
      <c r="AE125" s="116"/>
      <c r="AF125" s="116"/>
    </row>
    <row r="126" spans="1:32" ht="15">
      <c r="A126" s="89" t="s">
        <v>5732</v>
      </c>
      <c r="B126" s="65" t="s">
        <v>5810</v>
      </c>
      <c r="C126" s="65" t="s">
        <v>59</v>
      </c>
      <c r="D126" s="118"/>
      <c r="E126" s="117"/>
      <c r="F126" s="119"/>
      <c r="G126" s="120"/>
      <c r="H126" s="120"/>
      <c r="I126" s="121">
        <v>126</v>
      </c>
      <c r="J126" s="122"/>
      <c r="K126" s="123"/>
      <c r="L126" s="123"/>
      <c r="M126" s="123"/>
      <c r="N126" s="123"/>
      <c r="O126" s="123"/>
      <c r="P126" s="123"/>
      <c r="Q126" s="123"/>
      <c r="R126" s="123"/>
      <c r="S126" s="123"/>
      <c r="T126" s="123"/>
      <c r="U126" s="123"/>
      <c r="V126" s="123"/>
      <c r="W126" s="124"/>
      <c r="X126" s="124"/>
      <c r="Y126" s="116"/>
      <c r="Z126" s="116"/>
      <c r="AA126" s="116"/>
      <c r="AB126" s="116"/>
      <c r="AC126" s="116"/>
      <c r="AD126" s="116"/>
      <c r="AE126" s="116"/>
      <c r="AF126" s="116"/>
    </row>
    <row r="127" spans="1:32" ht="15">
      <c r="A127" s="89" t="s">
        <v>5733</v>
      </c>
      <c r="B127" s="65" t="s">
        <v>5811</v>
      </c>
      <c r="C127" s="65" t="s">
        <v>59</v>
      </c>
      <c r="D127" s="118"/>
      <c r="E127" s="117"/>
      <c r="F127" s="119"/>
      <c r="G127" s="120"/>
      <c r="H127" s="120"/>
      <c r="I127" s="121">
        <v>127</v>
      </c>
      <c r="J127" s="122"/>
      <c r="K127" s="123"/>
      <c r="L127" s="123"/>
      <c r="M127" s="123"/>
      <c r="N127" s="123"/>
      <c r="O127" s="123"/>
      <c r="P127" s="123"/>
      <c r="Q127" s="123"/>
      <c r="R127" s="123"/>
      <c r="S127" s="123"/>
      <c r="T127" s="123"/>
      <c r="U127" s="123"/>
      <c r="V127" s="123"/>
      <c r="W127" s="124"/>
      <c r="X127" s="124"/>
      <c r="Y127" s="116"/>
      <c r="Z127" s="116"/>
      <c r="AA127" s="116"/>
      <c r="AB127" s="116"/>
      <c r="AC127" s="116"/>
      <c r="AD127" s="116"/>
      <c r="AE127" s="116"/>
      <c r="AF127" s="116"/>
    </row>
    <row r="128" spans="1:32" ht="15">
      <c r="A128" s="89" t="s">
        <v>5734</v>
      </c>
      <c r="B128" s="65" t="s">
        <v>5812</v>
      </c>
      <c r="C128" s="65" t="s">
        <v>59</v>
      </c>
      <c r="D128" s="118"/>
      <c r="E128" s="117"/>
      <c r="F128" s="119"/>
      <c r="G128" s="120"/>
      <c r="H128" s="120"/>
      <c r="I128" s="121">
        <v>128</v>
      </c>
      <c r="J128" s="122"/>
      <c r="K128" s="123"/>
      <c r="L128" s="123"/>
      <c r="M128" s="123"/>
      <c r="N128" s="123"/>
      <c r="O128" s="123"/>
      <c r="P128" s="123"/>
      <c r="Q128" s="123"/>
      <c r="R128" s="123"/>
      <c r="S128" s="123"/>
      <c r="T128" s="123"/>
      <c r="U128" s="123"/>
      <c r="V128" s="123"/>
      <c r="W128" s="124"/>
      <c r="X128" s="124"/>
      <c r="Y128" s="116"/>
      <c r="Z128" s="116"/>
      <c r="AA128" s="116"/>
      <c r="AB128" s="116"/>
      <c r="AC128" s="116"/>
      <c r="AD128" s="116"/>
      <c r="AE128" s="116"/>
      <c r="AF128" s="116"/>
    </row>
    <row r="129" spans="1:32" ht="15">
      <c r="A129" s="89" t="s">
        <v>5735</v>
      </c>
      <c r="B129" s="65" t="s">
        <v>5813</v>
      </c>
      <c r="C129" s="65" t="s">
        <v>59</v>
      </c>
      <c r="D129" s="118"/>
      <c r="E129" s="117"/>
      <c r="F129" s="119"/>
      <c r="G129" s="120"/>
      <c r="H129" s="120"/>
      <c r="I129" s="121">
        <v>129</v>
      </c>
      <c r="J129" s="122"/>
      <c r="K129" s="123"/>
      <c r="L129" s="123"/>
      <c r="M129" s="123"/>
      <c r="N129" s="123"/>
      <c r="O129" s="123"/>
      <c r="P129" s="123"/>
      <c r="Q129" s="123"/>
      <c r="R129" s="123"/>
      <c r="S129" s="123"/>
      <c r="T129" s="123"/>
      <c r="U129" s="123"/>
      <c r="V129" s="123"/>
      <c r="W129" s="124"/>
      <c r="X129" s="124"/>
      <c r="Y129" s="116"/>
      <c r="Z129" s="116"/>
      <c r="AA129" s="116"/>
      <c r="AB129" s="116"/>
      <c r="AC129" s="116"/>
      <c r="AD129" s="116"/>
      <c r="AE129" s="116"/>
      <c r="AF129" s="116"/>
    </row>
    <row r="130" spans="1:32" ht="15">
      <c r="A130" s="89" t="s">
        <v>5736</v>
      </c>
      <c r="B130" s="65" t="s">
        <v>5814</v>
      </c>
      <c r="C130" s="65" t="s">
        <v>59</v>
      </c>
      <c r="D130" s="118"/>
      <c r="E130" s="117"/>
      <c r="F130" s="119"/>
      <c r="G130" s="120"/>
      <c r="H130" s="120"/>
      <c r="I130" s="121">
        <v>130</v>
      </c>
      <c r="J130" s="122"/>
      <c r="K130" s="123"/>
      <c r="L130" s="123"/>
      <c r="M130" s="123"/>
      <c r="N130" s="123"/>
      <c r="O130" s="123"/>
      <c r="P130" s="123"/>
      <c r="Q130" s="123"/>
      <c r="R130" s="123"/>
      <c r="S130" s="123"/>
      <c r="T130" s="123"/>
      <c r="U130" s="123"/>
      <c r="V130" s="123"/>
      <c r="W130" s="124"/>
      <c r="X130" s="124"/>
      <c r="Y130" s="116"/>
      <c r="Z130" s="116"/>
      <c r="AA130" s="116"/>
      <c r="AB130" s="116"/>
      <c r="AC130" s="116"/>
      <c r="AD130" s="116"/>
      <c r="AE130" s="116"/>
      <c r="AF130" s="116"/>
    </row>
    <row r="131" spans="1:32" ht="15">
      <c r="A131" s="89" t="s">
        <v>5737</v>
      </c>
      <c r="B131" s="65" t="s">
        <v>5815</v>
      </c>
      <c r="C131" s="65" t="s">
        <v>59</v>
      </c>
      <c r="D131" s="118"/>
      <c r="E131" s="117"/>
      <c r="F131" s="119"/>
      <c r="G131" s="120"/>
      <c r="H131" s="120"/>
      <c r="I131" s="121">
        <v>131</v>
      </c>
      <c r="J131" s="122"/>
      <c r="K131" s="123"/>
      <c r="L131" s="123"/>
      <c r="M131" s="123"/>
      <c r="N131" s="123"/>
      <c r="O131" s="123"/>
      <c r="P131" s="123"/>
      <c r="Q131" s="123"/>
      <c r="R131" s="123"/>
      <c r="S131" s="123"/>
      <c r="T131" s="123"/>
      <c r="U131" s="123"/>
      <c r="V131" s="123"/>
      <c r="W131" s="124"/>
      <c r="X131" s="124"/>
      <c r="Y131" s="116"/>
      <c r="Z131" s="116"/>
      <c r="AA131" s="116"/>
      <c r="AB131" s="116"/>
      <c r="AC131" s="116"/>
      <c r="AD131" s="116"/>
      <c r="AE131" s="116"/>
      <c r="AF131" s="116"/>
    </row>
    <row r="132" spans="1:32" ht="15">
      <c r="A132" s="89" t="s">
        <v>5738</v>
      </c>
      <c r="B132" s="65" t="s">
        <v>5816</v>
      </c>
      <c r="C132" s="65" t="s">
        <v>59</v>
      </c>
      <c r="D132" s="118"/>
      <c r="E132" s="117"/>
      <c r="F132" s="119"/>
      <c r="G132" s="120"/>
      <c r="H132" s="120"/>
      <c r="I132" s="121">
        <v>132</v>
      </c>
      <c r="J132" s="122"/>
      <c r="K132" s="123"/>
      <c r="L132" s="123"/>
      <c r="M132" s="123"/>
      <c r="N132" s="123"/>
      <c r="O132" s="123"/>
      <c r="P132" s="123"/>
      <c r="Q132" s="123"/>
      <c r="R132" s="123"/>
      <c r="S132" s="123"/>
      <c r="T132" s="123"/>
      <c r="U132" s="123"/>
      <c r="V132" s="123"/>
      <c r="W132" s="124"/>
      <c r="X132" s="124"/>
      <c r="Y132" s="116"/>
      <c r="Z132" s="116"/>
      <c r="AA132" s="116"/>
      <c r="AB132" s="116"/>
      <c r="AC132" s="116"/>
      <c r="AD132" s="116"/>
      <c r="AE132" s="116"/>
      <c r="AF132" s="116"/>
    </row>
    <row r="133" spans="1:32" ht="15">
      <c r="A133" s="89" t="s">
        <v>5739</v>
      </c>
      <c r="B133" s="65" t="s">
        <v>5817</v>
      </c>
      <c r="C133" s="65" t="s">
        <v>59</v>
      </c>
      <c r="D133" s="118"/>
      <c r="E133" s="117"/>
      <c r="F133" s="119"/>
      <c r="G133" s="120"/>
      <c r="H133" s="120"/>
      <c r="I133" s="121">
        <v>133</v>
      </c>
      <c r="J133" s="122"/>
      <c r="K133" s="123"/>
      <c r="L133" s="123"/>
      <c r="M133" s="123"/>
      <c r="N133" s="123"/>
      <c r="O133" s="123"/>
      <c r="P133" s="123"/>
      <c r="Q133" s="123"/>
      <c r="R133" s="123"/>
      <c r="S133" s="123"/>
      <c r="T133" s="123"/>
      <c r="U133" s="123"/>
      <c r="V133" s="123"/>
      <c r="W133" s="124"/>
      <c r="X133" s="124"/>
      <c r="Y133" s="116"/>
      <c r="Z133" s="116"/>
      <c r="AA133" s="116"/>
      <c r="AB133" s="116"/>
      <c r="AC133" s="116"/>
      <c r="AD133" s="116"/>
      <c r="AE133" s="116"/>
      <c r="AF133" s="116"/>
    </row>
    <row r="134" spans="1:32" ht="15">
      <c r="A134" s="89" t="s">
        <v>5740</v>
      </c>
      <c r="B134" s="65" t="s">
        <v>5818</v>
      </c>
      <c r="C134" s="65" t="s">
        <v>59</v>
      </c>
      <c r="D134" s="118"/>
      <c r="E134" s="117"/>
      <c r="F134" s="119"/>
      <c r="G134" s="120"/>
      <c r="H134" s="120"/>
      <c r="I134" s="121">
        <v>134</v>
      </c>
      <c r="J134" s="122"/>
      <c r="K134" s="123"/>
      <c r="L134" s="123"/>
      <c r="M134" s="123"/>
      <c r="N134" s="123"/>
      <c r="O134" s="123"/>
      <c r="P134" s="123"/>
      <c r="Q134" s="123"/>
      <c r="R134" s="123"/>
      <c r="S134" s="123"/>
      <c r="T134" s="123"/>
      <c r="U134" s="123"/>
      <c r="V134" s="123"/>
      <c r="W134" s="124"/>
      <c r="X134" s="124"/>
      <c r="Y134" s="116"/>
      <c r="Z134" s="116"/>
      <c r="AA134" s="116"/>
      <c r="AB134" s="116"/>
      <c r="AC134" s="116"/>
      <c r="AD134" s="116"/>
      <c r="AE134" s="116"/>
      <c r="AF134" s="116"/>
    </row>
    <row r="135" spans="1:32" ht="15">
      <c r="A135" s="89" t="s">
        <v>5741</v>
      </c>
      <c r="B135" s="65" t="s">
        <v>5807</v>
      </c>
      <c r="C135" s="65" t="s">
        <v>61</v>
      </c>
      <c r="D135" s="118"/>
      <c r="E135" s="117"/>
      <c r="F135" s="119"/>
      <c r="G135" s="120"/>
      <c r="H135" s="120"/>
      <c r="I135" s="121">
        <v>135</v>
      </c>
      <c r="J135" s="122"/>
      <c r="K135" s="123"/>
      <c r="L135" s="123"/>
      <c r="M135" s="123"/>
      <c r="N135" s="123"/>
      <c r="O135" s="123"/>
      <c r="P135" s="123"/>
      <c r="Q135" s="123"/>
      <c r="R135" s="123"/>
      <c r="S135" s="123"/>
      <c r="T135" s="123"/>
      <c r="U135" s="123"/>
      <c r="V135" s="123"/>
      <c r="W135" s="124"/>
      <c r="X135" s="124"/>
      <c r="Y135" s="116"/>
      <c r="Z135" s="116"/>
      <c r="AA135" s="116"/>
      <c r="AB135" s="116"/>
      <c r="AC135" s="116"/>
      <c r="AD135" s="116"/>
      <c r="AE135" s="116"/>
      <c r="AF135" s="116"/>
    </row>
    <row r="136" spans="1:32" ht="15">
      <c r="A136" s="89" t="s">
        <v>5742</v>
      </c>
      <c r="B136" s="65" t="s">
        <v>5808</v>
      </c>
      <c r="C136" s="65" t="s">
        <v>61</v>
      </c>
      <c r="D136" s="118"/>
      <c r="E136" s="117"/>
      <c r="F136" s="119"/>
      <c r="G136" s="120"/>
      <c r="H136" s="120"/>
      <c r="I136" s="121">
        <v>136</v>
      </c>
      <c r="J136" s="122"/>
      <c r="K136" s="123"/>
      <c r="L136" s="123"/>
      <c r="M136" s="123"/>
      <c r="N136" s="123"/>
      <c r="O136" s="123"/>
      <c r="P136" s="123"/>
      <c r="Q136" s="123"/>
      <c r="R136" s="123"/>
      <c r="S136" s="123"/>
      <c r="T136" s="123"/>
      <c r="U136" s="123"/>
      <c r="V136" s="123"/>
      <c r="W136" s="124"/>
      <c r="X136" s="124"/>
      <c r="Y136" s="116"/>
      <c r="Z136" s="116"/>
      <c r="AA136" s="116"/>
      <c r="AB136" s="116"/>
      <c r="AC136" s="116"/>
      <c r="AD136" s="116"/>
      <c r="AE136" s="116"/>
      <c r="AF136" s="116"/>
    </row>
    <row r="137" spans="1:32" ht="15">
      <c r="A137" s="89" t="s">
        <v>5743</v>
      </c>
      <c r="B137" s="65" t="s">
        <v>5809</v>
      </c>
      <c r="C137" s="65" t="s">
        <v>61</v>
      </c>
      <c r="D137" s="118"/>
      <c r="E137" s="117"/>
      <c r="F137" s="119"/>
      <c r="G137" s="120"/>
      <c r="H137" s="120"/>
      <c r="I137" s="121">
        <v>137</v>
      </c>
      <c r="J137" s="122"/>
      <c r="K137" s="123"/>
      <c r="L137" s="123"/>
      <c r="M137" s="123"/>
      <c r="N137" s="123"/>
      <c r="O137" s="123"/>
      <c r="P137" s="123"/>
      <c r="Q137" s="123"/>
      <c r="R137" s="123"/>
      <c r="S137" s="123"/>
      <c r="T137" s="123"/>
      <c r="U137" s="123"/>
      <c r="V137" s="123"/>
      <c r="W137" s="124"/>
      <c r="X137" s="124"/>
      <c r="Y137" s="116"/>
      <c r="Z137" s="116"/>
      <c r="AA137" s="116"/>
      <c r="AB137" s="116"/>
      <c r="AC137" s="116"/>
      <c r="AD137" s="116"/>
      <c r="AE137" s="116"/>
      <c r="AF137" s="116"/>
    </row>
    <row r="138" spans="1:32" ht="15">
      <c r="A138" s="89" t="s">
        <v>5744</v>
      </c>
      <c r="B138" s="65" t="s">
        <v>5810</v>
      </c>
      <c r="C138" s="65" t="s">
        <v>61</v>
      </c>
      <c r="D138" s="118"/>
      <c r="E138" s="117"/>
      <c r="F138" s="119"/>
      <c r="G138" s="120"/>
      <c r="H138" s="120"/>
      <c r="I138" s="121">
        <v>138</v>
      </c>
      <c r="J138" s="122"/>
      <c r="K138" s="123"/>
      <c r="L138" s="123"/>
      <c r="M138" s="123"/>
      <c r="N138" s="123"/>
      <c r="O138" s="123"/>
      <c r="P138" s="123"/>
      <c r="Q138" s="123"/>
      <c r="R138" s="123"/>
      <c r="S138" s="123"/>
      <c r="T138" s="123"/>
      <c r="U138" s="123"/>
      <c r="V138" s="123"/>
      <c r="W138" s="124"/>
      <c r="X138" s="124"/>
      <c r="Y138" s="116"/>
      <c r="Z138" s="116"/>
      <c r="AA138" s="116"/>
      <c r="AB138" s="116"/>
      <c r="AC138" s="116"/>
      <c r="AD138" s="116"/>
      <c r="AE138" s="116"/>
      <c r="AF138" s="116"/>
    </row>
    <row r="139" spans="1:32" ht="15">
      <c r="A139" s="89" t="s">
        <v>5745</v>
      </c>
      <c r="B139" s="65" t="s">
        <v>5811</v>
      </c>
      <c r="C139" s="65" t="s">
        <v>61</v>
      </c>
      <c r="D139" s="118"/>
      <c r="E139" s="117"/>
      <c r="F139" s="119"/>
      <c r="G139" s="120"/>
      <c r="H139" s="120"/>
      <c r="I139" s="121">
        <v>139</v>
      </c>
      <c r="J139" s="122"/>
      <c r="K139" s="123"/>
      <c r="L139" s="123"/>
      <c r="M139" s="123"/>
      <c r="N139" s="123"/>
      <c r="O139" s="123"/>
      <c r="P139" s="123"/>
      <c r="Q139" s="123"/>
      <c r="R139" s="123"/>
      <c r="S139" s="123"/>
      <c r="T139" s="123"/>
      <c r="U139" s="123"/>
      <c r="V139" s="123"/>
      <c r="W139" s="124"/>
      <c r="X139" s="124"/>
      <c r="Y139" s="116"/>
      <c r="Z139" s="116"/>
      <c r="AA139" s="116"/>
      <c r="AB139" s="116"/>
      <c r="AC139" s="116"/>
      <c r="AD139" s="116"/>
      <c r="AE139" s="116"/>
      <c r="AF139" s="116"/>
    </row>
    <row r="140" spans="1:32" ht="15">
      <c r="A140" s="89" t="s">
        <v>5746</v>
      </c>
      <c r="B140" s="65" t="s">
        <v>5812</v>
      </c>
      <c r="C140" s="65" t="s">
        <v>61</v>
      </c>
      <c r="D140" s="118"/>
      <c r="E140" s="117"/>
      <c r="F140" s="119"/>
      <c r="G140" s="120"/>
      <c r="H140" s="120"/>
      <c r="I140" s="121">
        <v>140</v>
      </c>
      <c r="J140" s="122"/>
      <c r="K140" s="123"/>
      <c r="L140" s="123"/>
      <c r="M140" s="123"/>
      <c r="N140" s="123"/>
      <c r="O140" s="123"/>
      <c r="P140" s="123"/>
      <c r="Q140" s="123"/>
      <c r="R140" s="123"/>
      <c r="S140" s="123"/>
      <c r="T140" s="123"/>
      <c r="U140" s="123"/>
      <c r="V140" s="123"/>
      <c r="W140" s="124"/>
      <c r="X140" s="124"/>
      <c r="Y140" s="116"/>
      <c r="Z140" s="116"/>
      <c r="AA140" s="116"/>
      <c r="AB140" s="116"/>
      <c r="AC140" s="116"/>
      <c r="AD140" s="116"/>
      <c r="AE140" s="116"/>
      <c r="AF140" s="116"/>
    </row>
    <row r="141" spans="1:32" ht="15">
      <c r="A141" s="89" t="s">
        <v>5747</v>
      </c>
      <c r="B141" s="65" t="s">
        <v>5813</v>
      </c>
      <c r="C141" s="65" t="s">
        <v>61</v>
      </c>
      <c r="D141" s="118"/>
      <c r="E141" s="117"/>
      <c r="F141" s="119"/>
      <c r="G141" s="120"/>
      <c r="H141" s="120"/>
      <c r="I141" s="121">
        <v>141</v>
      </c>
      <c r="J141" s="122"/>
      <c r="K141" s="123"/>
      <c r="L141" s="123"/>
      <c r="M141" s="123"/>
      <c r="N141" s="123"/>
      <c r="O141" s="123"/>
      <c r="P141" s="123"/>
      <c r="Q141" s="123"/>
      <c r="R141" s="123"/>
      <c r="S141" s="123"/>
      <c r="T141" s="123"/>
      <c r="U141" s="123"/>
      <c r="V141" s="123"/>
      <c r="W141" s="124"/>
      <c r="X141" s="124"/>
      <c r="Y141" s="116"/>
      <c r="Z141" s="116"/>
      <c r="AA141" s="116"/>
      <c r="AB141" s="116"/>
      <c r="AC141" s="116"/>
      <c r="AD141" s="116"/>
      <c r="AE141" s="116"/>
      <c r="AF141" s="116"/>
    </row>
    <row r="142" spans="1:32" ht="15">
      <c r="A142" s="89" t="s">
        <v>5748</v>
      </c>
      <c r="B142" s="65" t="s">
        <v>5814</v>
      </c>
      <c r="C142" s="65" t="s">
        <v>61</v>
      </c>
      <c r="D142" s="118"/>
      <c r="E142" s="117"/>
      <c r="F142" s="119"/>
      <c r="G142" s="120"/>
      <c r="H142" s="120"/>
      <c r="I142" s="121">
        <v>142</v>
      </c>
      <c r="J142" s="122"/>
      <c r="K142" s="123"/>
      <c r="L142" s="123"/>
      <c r="M142" s="123"/>
      <c r="N142" s="123"/>
      <c r="O142" s="123"/>
      <c r="P142" s="123"/>
      <c r="Q142" s="123"/>
      <c r="R142" s="123"/>
      <c r="S142" s="123"/>
      <c r="T142" s="123"/>
      <c r="U142" s="123"/>
      <c r="V142" s="123"/>
      <c r="W142" s="124"/>
      <c r="X142" s="124"/>
      <c r="Y142" s="116"/>
      <c r="Z142" s="116"/>
      <c r="AA142" s="116"/>
      <c r="AB142" s="116"/>
      <c r="AC142" s="116"/>
      <c r="AD142" s="116"/>
      <c r="AE142" s="116"/>
      <c r="AF142" s="116"/>
    </row>
    <row r="143" spans="1:32" ht="15">
      <c r="A143" s="89" t="s">
        <v>5749</v>
      </c>
      <c r="B143" s="65" t="s">
        <v>5815</v>
      </c>
      <c r="C143" s="65" t="s">
        <v>61</v>
      </c>
      <c r="D143" s="118"/>
      <c r="E143" s="117"/>
      <c r="F143" s="119"/>
      <c r="G143" s="120"/>
      <c r="H143" s="120"/>
      <c r="I143" s="121">
        <v>143</v>
      </c>
      <c r="J143" s="122"/>
      <c r="K143" s="123"/>
      <c r="L143" s="123"/>
      <c r="M143" s="123"/>
      <c r="N143" s="123"/>
      <c r="O143" s="123"/>
      <c r="P143" s="123"/>
      <c r="Q143" s="123"/>
      <c r="R143" s="123"/>
      <c r="S143" s="123"/>
      <c r="T143" s="123"/>
      <c r="U143" s="123"/>
      <c r="V143" s="123"/>
      <c r="W143" s="124"/>
      <c r="X143" s="124"/>
      <c r="Y143" s="116"/>
      <c r="Z143" s="116"/>
      <c r="AA143" s="116"/>
      <c r="AB143" s="116"/>
      <c r="AC143" s="116"/>
      <c r="AD143" s="116"/>
      <c r="AE143" s="116"/>
      <c r="AF143" s="116"/>
    </row>
    <row r="144" spans="1:32" ht="15">
      <c r="A144" s="89" t="s">
        <v>5750</v>
      </c>
      <c r="B144" s="65" t="s">
        <v>5816</v>
      </c>
      <c r="C144" s="65" t="s">
        <v>61</v>
      </c>
      <c r="D144" s="118"/>
      <c r="E144" s="117"/>
      <c r="F144" s="119"/>
      <c r="G144" s="120"/>
      <c r="H144" s="120"/>
      <c r="I144" s="121">
        <v>144</v>
      </c>
      <c r="J144" s="122"/>
      <c r="K144" s="123"/>
      <c r="L144" s="123"/>
      <c r="M144" s="123"/>
      <c r="N144" s="123"/>
      <c r="O144" s="123"/>
      <c r="P144" s="123"/>
      <c r="Q144" s="123"/>
      <c r="R144" s="123"/>
      <c r="S144" s="123"/>
      <c r="T144" s="123"/>
      <c r="U144" s="123"/>
      <c r="V144" s="123"/>
      <c r="W144" s="124"/>
      <c r="X144" s="124"/>
      <c r="Y144" s="116"/>
      <c r="Z144" s="116"/>
      <c r="AA144" s="116"/>
      <c r="AB144" s="116"/>
      <c r="AC144" s="116"/>
      <c r="AD144" s="116"/>
      <c r="AE144" s="116"/>
      <c r="AF144" s="116"/>
    </row>
    <row r="145" spans="1:32" ht="15">
      <c r="A145" s="89" t="s">
        <v>5751</v>
      </c>
      <c r="B145" s="65" t="s">
        <v>5817</v>
      </c>
      <c r="C145" s="65" t="s">
        <v>61</v>
      </c>
      <c r="D145" s="118"/>
      <c r="E145" s="117"/>
      <c r="F145" s="119"/>
      <c r="G145" s="120"/>
      <c r="H145" s="120"/>
      <c r="I145" s="121">
        <v>145</v>
      </c>
      <c r="J145" s="122"/>
      <c r="K145" s="123"/>
      <c r="L145" s="123"/>
      <c r="M145" s="123"/>
      <c r="N145" s="123"/>
      <c r="O145" s="123"/>
      <c r="P145" s="123"/>
      <c r="Q145" s="123"/>
      <c r="R145" s="123"/>
      <c r="S145" s="123"/>
      <c r="T145" s="123"/>
      <c r="U145" s="123"/>
      <c r="V145" s="123"/>
      <c r="W145" s="124"/>
      <c r="X145" s="124"/>
      <c r="Y145" s="116"/>
      <c r="Z145" s="116"/>
      <c r="AA145" s="116"/>
      <c r="AB145" s="116"/>
      <c r="AC145" s="116"/>
      <c r="AD145" s="116"/>
      <c r="AE145" s="116"/>
      <c r="AF145" s="116"/>
    </row>
    <row r="146" spans="1:32" ht="15">
      <c r="A146" s="89" t="s">
        <v>5752</v>
      </c>
      <c r="B146" s="65" t="s">
        <v>5818</v>
      </c>
      <c r="C146" s="65" t="s">
        <v>61</v>
      </c>
      <c r="D146" s="118"/>
      <c r="E146" s="117"/>
      <c r="F146" s="119"/>
      <c r="G146" s="120"/>
      <c r="H146" s="120"/>
      <c r="I146" s="121">
        <v>146</v>
      </c>
      <c r="J146" s="122"/>
      <c r="K146" s="123"/>
      <c r="L146" s="123"/>
      <c r="M146" s="123"/>
      <c r="N146" s="123"/>
      <c r="O146" s="123"/>
      <c r="P146" s="123"/>
      <c r="Q146" s="123"/>
      <c r="R146" s="123"/>
      <c r="S146" s="123"/>
      <c r="T146" s="123"/>
      <c r="U146" s="123"/>
      <c r="V146" s="123"/>
      <c r="W146" s="124"/>
      <c r="X146" s="124"/>
      <c r="Y146" s="116"/>
      <c r="Z146" s="116"/>
      <c r="AA146" s="116"/>
      <c r="AB146" s="116"/>
      <c r="AC146" s="116"/>
      <c r="AD146" s="116"/>
      <c r="AE146" s="116"/>
      <c r="AF146" s="116"/>
    </row>
    <row r="147" spans="1:32" ht="15">
      <c r="A147" s="89" t="s">
        <v>5753</v>
      </c>
      <c r="B147" s="65" t="s">
        <v>5807</v>
      </c>
      <c r="C147" s="65" t="s">
        <v>63</v>
      </c>
      <c r="D147" s="118"/>
      <c r="E147" s="117"/>
      <c r="F147" s="119"/>
      <c r="G147" s="120"/>
      <c r="H147" s="120"/>
      <c r="I147" s="121">
        <v>147</v>
      </c>
      <c r="J147" s="122"/>
      <c r="K147" s="123"/>
      <c r="L147" s="123"/>
      <c r="M147" s="123"/>
      <c r="N147" s="123"/>
      <c r="O147" s="123"/>
      <c r="P147" s="123"/>
      <c r="Q147" s="123"/>
      <c r="R147" s="123"/>
      <c r="S147" s="123"/>
      <c r="T147" s="123"/>
      <c r="U147" s="123"/>
      <c r="V147" s="123"/>
      <c r="W147" s="124"/>
      <c r="X147" s="124"/>
      <c r="Y147" s="116"/>
      <c r="Z147" s="116"/>
      <c r="AA147" s="116"/>
      <c r="AB147" s="116"/>
      <c r="AC147" s="116"/>
      <c r="AD147" s="116"/>
      <c r="AE147" s="116"/>
      <c r="AF147" s="116"/>
    </row>
    <row r="148" spans="1:32" ht="15">
      <c r="A148" s="89" t="s">
        <v>5754</v>
      </c>
      <c r="B148" s="65" t="s">
        <v>5808</v>
      </c>
      <c r="C148" s="65" t="s">
        <v>63</v>
      </c>
      <c r="D148" s="118"/>
      <c r="E148" s="117"/>
      <c r="F148" s="119"/>
      <c r="G148" s="120"/>
      <c r="H148" s="120"/>
      <c r="I148" s="121">
        <v>148</v>
      </c>
      <c r="J148" s="122"/>
      <c r="K148" s="123"/>
      <c r="L148" s="123"/>
      <c r="M148" s="123"/>
      <c r="N148" s="123"/>
      <c r="O148" s="123"/>
      <c r="P148" s="123"/>
      <c r="Q148" s="123"/>
      <c r="R148" s="123"/>
      <c r="S148" s="123"/>
      <c r="T148" s="123"/>
      <c r="U148" s="123"/>
      <c r="V148" s="123"/>
      <c r="W148" s="124"/>
      <c r="X148" s="124"/>
      <c r="Y148" s="116"/>
      <c r="Z148" s="116"/>
      <c r="AA148" s="116"/>
      <c r="AB148" s="116"/>
      <c r="AC148" s="116"/>
      <c r="AD148" s="116"/>
      <c r="AE148" s="116"/>
      <c r="AF148" s="116"/>
    </row>
    <row r="149" spans="1:32" ht="15">
      <c r="A149" s="89" t="s">
        <v>5755</v>
      </c>
      <c r="B149" s="65" t="s">
        <v>5809</v>
      </c>
      <c r="C149" s="65" t="s">
        <v>63</v>
      </c>
      <c r="D149" s="118"/>
      <c r="E149" s="117"/>
      <c r="F149" s="119"/>
      <c r="G149" s="120"/>
      <c r="H149" s="120"/>
      <c r="I149" s="121">
        <v>149</v>
      </c>
      <c r="J149" s="122"/>
      <c r="K149" s="123"/>
      <c r="L149" s="123"/>
      <c r="M149" s="123"/>
      <c r="N149" s="123"/>
      <c r="O149" s="123"/>
      <c r="P149" s="123"/>
      <c r="Q149" s="123"/>
      <c r="R149" s="123"/>
      <c r="S149" s="123"/>
      <c r="T149" s="123"/>
      <c r="U149" s="123"/>
      <c r="V149" s="123"/>
      <c r="W149" s="124"/>
      <c r="X149" s="124"/>
      <c r="Y149" s="116"/>
      <c r="Z149" s="116"/>
      <c r="AA149" s="116"/>
      <c r="AB149" s="116"/>
      <c r="AC149" s="116"/>
      <c r="AD149" s="116"/>
      <c r="AE149" s="116"/>
      <c r="AF149" s="116"/>
    </row>
    <row r="150" spans="1:32" ht="15">
      <c r="A150" s="89" t="s">
        <v>5756</v>
      </c>
      <c r="B150" s="65" t="s">
        <v>5810</v>
      </c>
      <c r="C150" s="65" t="s">
        <v>63</v>
      </c>
      <c r="D150" s="118"/>
      <c r="E150" s="117"/>
      <c r="F150" s="119"/>
      <c r="G150" s="120"/>
      <c r="H150" s="120"/>
      <c r="I150" s="121">
        <v>150</v>
      </c>
      <c r="J150" s="122"/>
      <c r="K150" s="123"/>
      <c r="L150" s="123"/>
      <c r="M150" s="123"/>
      <c r="N150" s="123"/>
      <c r="O150" s="123"/>
      <c r="P150" s="123"/>
      <c r="Q150" s="123"/>
      <c r="R150" s="123"/>
      <c r="S150" s="123"/>
      <c r="T150" s="123"/>
      <c r="U150" s="123"/>
      <c r="V150" s="123"/>
      <c r="W150" s="124"/>
      <c r="X150" s="124"/>
      <c r="Y150" s="116"/>
      <c r="Z150" s="116"/>
      <c r="AA150" s="116"/>
      <c r="AB150" s="116"/>
      <c r="AC150" s="116"/>
      <c r="AD150" s="116"/>
      <c r="AE150" s="116"/>
      <c r="AF150" s="116"/>
    </row>
    <row r="151" spans="1:32" ht="15">
      <c r="A151" s="89" t="s">
        <v>5757</v>
      </c>
      <c r="B151" s="65" t="s">
        <v>5811</v>
      </c>
      <c r="C151" s="65" t="s">
        <v>63</v>
      </c>
      <c r="D151" s="118"/>
      <c r="E151" s="117"/>
      <c r="F151" s="119"/>
      <c r="G151" s="120"/>
      <c r="H151" s="120"/>
      <c r="I151" s="121">
        <v>151</v>
      </c>
      <c r="J151" s="122"/>
      <c r="K151" s="123"/>
      <c r="L151" s="123"/>
      <c r="M151" s="123"/>
      <c r="N151" s="123"/>
      <c r="O151" s="123"/>
      <c r="P151" s="123"/>
      <c r="Q151" s="123"/>
      <c r="R151" s="123"/>
      <c r="S151" s="123"/>
      <c r="T151" s="123"/>
      <c r="U151" s="123"/>
      <c r="V151" s="123"/>
      <c r="W151" s="124"/>
      <c r="X151" s="124"/>
      <c r="Y151" s="116"/>
      <c r="Z151" s="116"/>
      <c r="AA151" s="116"/>
      <c r="AB151" s="116"/>
      <c r="AC151" s="116"/>
      <c r="AD151" s="116"/>
      <c r="AE151" s="116"/>
      <c r="AF151" s="116"/>
    </row>
    <row r="152" spans="1:32" ht="15">
      <c r="A152" s="89" t="s">
        <v>5758</v>
      </c>
      <c r="B152" s="65" t="s">
        <v>5812</v>
      </c>
      <c r="C152" s="65" t="s">
        <v>63</v>
      </c>
      <c r="D152" s="118"/>
      <c r="E152" s="117"/>
      <c r="F152" s="119"/>
      <c r="G152" s="120"/>
      <c r="H152" s="120"/>
      <c r="I152" s="121">
        <v>152</v>
      </c>
      <c r="J152" s="122"/>
      <c r="K152" s="123"/>
      <c r="L152" s="123"/>
      <c r="M152" s="123"/>
      <c r="N152" s="123"/>
      <c r="O152" s="123"/>
      <c r="P152" s="123"/>
      <c r="Q152" s="123"/>
      <c r="R152" s="123"/>
      <c r="S152" s="123"/>
      <c r="T152" s="123"/>
      <c r="U152" s="123"/>
      <c r="V152" s="123"/>
      <c r="W152" s="124"/>
      <c r="X152" s="124"/>
      <c r="Y152" s="116"/>
      <c r="Z152" s="116"/>
      <c r="AA152" s="116"/>
      <c r="AB152" s="116"/>
      <c r="AC152" s="116"/>
      <c r="AD152" s="116"/>
      <c r="AE152" s="116"/>
      <c r="AF152" s="116"/>
    </row>
    <row r="153" spans="1:32" ht="15">
      <c r="A153" s="89" t="s">
        <v>5759</v>
      </c>
      <c r="B153" s="65" t="s">
        <v>5813</v>
      </c>
      <c r="C153" s="65" t="s">
        <v>63</v>
      </c>
      <c r="D153" s="118"/>
      <c r="E153" s="117"/>
      <c r="F153" s="119"/>
      <c r="G153" s="120"/>
      <c r="H153" s="120"/>
      <c r="I153" s="121">
        <v>153</v>
      </c>
      <c r="J153" s="122"/>
      <c r="K153" s="123"/>
      <c r="L153" s="123"/>
      <c r="M153" s="123"/>
      <c r="N153" s="123"/>
      <c r="O153" s="123"/>
      <c r="P153" s="123"/>
      <c r="Q153" s="123"/>
      <c r="R153" s="123"/>
      <c r="S153" s="123"/>
      <c r="T153" s="123"/>
      <c r="U153" s="123"/>
      <c r="V153" s="123"/>
      <c r="W153" s="124"/>
      <c r="X153" s="124"/>
      <c r="Y153" s="116"/>
      <c r="Z153" s="116"/>
      <c r="AA153" s="116"/>
      <c r="AB153" s="116"/>
      <c r="AC153" s="116"/>
      <c r="AD153" s="116"/>
      <c r="AE153" s="116"/>
      <c r="AF153" s="116"/>
    </row>
    <row r="154" spans="1:32" ht="15">
      <c r="A154" s="89" t="s">
        <v>5760</v>
      </c>
      <c r="B154" s="65" t="s">
        <v>5814</v>
      </c>
      <c r="C154" s="65" t="s">
        <v>63</v>
      </c>
      <c r="D154" s="118"/>
      <c r="E154" s="117"/>
      <c r="F154" s="119"/>
      <c r="G154" s="120"/>
      <c r="H154" s="120"/>
      <c r="I154" s="121">
        <v>154</v>
      </c>
      <c r="J154" s="122"/>
      <c r="K154" s="123"/>
      <c r="L154" s="123"/>
      <c r="M154" s="123"/>
      <c r="N154" s="123"/>
      <c r="O154" s="123"/>
      <c r="P154" s="123"/>
      <c r="Q154" s="123"/>
      <c r="R154" s="123"/>
      <c r="S154" s="123"/>
      <c r="T154" s="123"/>
      <c r="U154" s="123"/>
      <c r="V154" s="123"/>
      <c r="W154" s="124"/>
      <c r="X154" s="124"/>
      <c r="Y154" s="116"/>
      <c r="Z154" s="116"/>
      <c r="AA154" s="116"/>
      <c r="AB154" s="116"/>
      <c r="AC154" s="116"/>
      <c r="AD154" s="116"/>
      <c r="AE154" s="116"/>
      <c r="AF154" s="116"/>
    </row>
    <row r="155" spans="1:32" ht="15">
      <c r="A155" s="89" t="s">
        <v>5761</v>
      </c>
      <c r="B155" s="65" t="s">
        <v>5815</v>
      </c>
      <c r="C155" s="65" t="s">
        <v>63</v>
      </c>
      <c r="D155" s="118"/>
      <c r="E155" s="117"/>
      <c r="F155" s="119"/>
      <c r="G155" s="120"/>
      <c r="H155" s="120"/>
      <c r="I155" s="121">
        <v>155</v>
      </c>
      <c r="J155" s="122"/>
      <c r="K155" s="123"/>
      <c r="L155" s="123"/>
      <c r="M155" s="123"/>
      <c r="N155" s="123"/>
      <c r="O155" s="123"/>
      <c r="P155" s="123"/>
      <c r="Q155" s="123"/>
      <c r="R155" s="123"/>
      <c r="S155" s="123"/>
      <c r="T155" s="123"/>
      <c r="U155" s="123"/>
      <c r="V155" s="123"/>
      <c r="W155" s="124"/>
      <c r="X155" s="124"/>
      <c r="Y155" s="116"/>
      <c r="Z155" s="116"/>
      <c r="AA155" s="116"/>
      <c r="AB155" s="116"/>
      <c r="AC155" s="116"/>
      <c r="AD155" s="116"/>
      <c r="AE155" s="116"/>
      <c r="AF155" s="116"/>
    </row>
    <row r="156" spans="1:32" ht="15">
      <c r="A156" s="89" t="s">
        <v>5762</v>
      </c>
      <c r="B156" s="65" t="s">
        <v>5816</v>
      </c>
      <c r="C156" s="65" t="s">
        <v>63</v>
      </c>
      <c r="D156" s="118"/>
      <c r="E156" s="117"/>
      <c r="F156" s="119"/>
      <c r="G156" s="120"/>
      <c r="H156" s="120"/>
      <c r="I156" s="121">
        <v>156</v>
      </c>
      <c r="J156" s="122"/>
      <c r="K156" s="123"/>
      <c r="L156" s="123"/>
      <c r="M156" s="123"/>
      <c r="N156" s="123"/>
      <c r="O156" s="123"/>
      <c r="P156" s="123"/>
      <c r="Q156" s="123"/>
      <c r="R156" s="123"/>
      <c r="S156" s="123"/>
      <c r="T156" s="123"/>
      <c r="U156" s="123"/>
      <c r="V156" s="123"/>
      <c r="W156" s="124"/>
      <c r="X156" s="124"/>
      <c r="Y156" s="116"/>
      <c r="Z156" s="116"/>
      <c r="AA156" s="116"/>
      <c r="AB156" s="116"/>
      <c r="AC156" s="116"/>
      <c r="AD156" s="116"/>
      <c r="AE156" s="116"/>
      <c r="AF156" s="116"/>
    </row>
    <row r="157" spans="1:32" ht="15">
      <c r="A157" s="89" t="s">
        <v>5763</v>
      </c>
      <c r="B157" s="65" t="s">
        <v>5817</v>
      </c>
      <c r="C157" s="65" t="s">
        <v>63</v>
      </c>
      <c r="D157" s="118"/>
      <c r="E157" s="117"/>
      <c r="F157" s="119"/>
      <c r="G157" s="120"/>
      <c r="H157" s="120"/>
      <c r="I157" s="121">
        <v>157</v>
      </c>
      <c r="J157" s="122"/>
      <c r="K157" s="123"/>
      <c r="L157" s="123"/>
      <c r="M157" s="123"/>
      <c r="N157" s="123"/>
      <c r="O157" s="123"/>
      <c r="P157" s="123"/>
      <c r="Q157" s="123"/>
      <c r="R157" s="123"/>
      <c r="S157" s="123"/>
      <c r="T157" s="123"/>
      <c r="U157" s="123"/>
      <c r="V157" s="123"/>
      <c r="W157" s="124"/>
      <c r="X157" s="124"/>
      <c r="Y157" s="116"/>
      <c r="Z157" s="116"/>
      <c r="AA157" s="116"/>
      <c r="AB157" s="116"/>
      <c r="AC157" s="116"/>
      <c r="AD157" s="116"/>
      <c r="AE157" s="116"/>
      <c r="AF157" s="116"/>
    </row>
    <row r="158" spans="1:32" ht="15">
      <c r="A158" s="89" t="s">
        <v>5764</v>
      </c>
      <c r="B158" s="65" t="s">
        <v>5818</v>
      </c>
      <c r="C158" s="65" t="s">
        <v>63</v>
      </c>
      <c r="D158" s="118"/>
      <c r="E158" s="117"/>
      <c r="F158" s="119"/>
      <c r="G158" s="120"/>
      <c r="H158" s="120"/>
      <c r="I158" s="121">
        <v>158</v>
      </c>
      <c r="J158" s="122"/>
      <c r="K158" s="123"/>
      <c r="L158" s="123"/>
      <c r="M158" s="123"/>
      <c r="N158" s="123"/>
      <c r="O158" s="123"/>
      <c r="P158" s="123"/>
      <c r="Q158" s="123"/>
      <c r="R158" s="123"/>
      <c r="S158" s="123"/>
      <c r="T158" s="123"/>
      <c r="U158" s="123"/>
      <c r="V158" s="123"/>
      <c r="W158" s="124"/>
      <c r="X158" s="124"/>
      <c r="Y158" s="116"/>
      <c r="Z158" s="116"/>
      <c r="AA158" s="116"/>
      <c r="AB158" s="116"/>
      <c r="AC158" s="116"/>
      <c r="AD158" s="116"/>
      <c r="AE158" s="116"/>
      <c r="AF158" s="116"/>
    </row>
    <row r="159" spans="1:32" ht="15">
      <c r="A159" s="89" t="s">
        <v>5765</v>
      </c>
      <c r="B159" s="65" t="s">
        <v>5807</v>
      </c>
      <c r="C159" s="65" t="s">
        <v>57</v>
      </c>
      <c r="D159" s="118"/>
      <c r="E159" s="117"/>
      <c r="F159" s="119"/>
      <c r="G159" s="120"/>
      <c r="H159" s="120"/>
      <c r="I159" s="121">
        <v>159</v>
      </c>
      <c r="J159" s="122"/>
      <c r="K159" s="123"/>
      <c r="L159" s="123"/>
      <c r="M159" s="123"/>
      <c r="N159" s="123"/>
      <c r="O159" s="123"/>
      <c r="P159" s="123"/>
      <c r="Q159" s="123"/>
      <c r="R159" s="123"/>
      <c r="S159" s="123"/>
      <c r="T159" s="123"/>
      <c r="U159" s="123"/>
      <c r="V159" s="123"/>
      <c r="W159" s="124"/>
      <c r="X159" s="124"/>
      <c r="Y159" s="116"/>
      <c r="Z159" s="116"/>
      <c r="AA159" s="116"/>
      <c r="AB159" s="116"/>
      <c r="AC159" s="116"/>
      <c r="AD159" s="116"/>
      <c r="AE159" s="116"/>
      <c r="AF159" s="116"/>
    </row>
    <row r="160" spans="1:32" ht="15">
      <c r="A160" s="89" t="s">
        <v>5766</v>
      </c>
      <c r="B160" s="65" t="s">
        <v>5808</v>
      </c>
      <c r="C160" s="65" t="s">
        <v>57</v>
      </c>
      <c r="D160" s="118"/>
      <c r="E160" s="117"/>
      <c r="F160" s="119"/>
      <c r="G160" s="120"/>
      <c r="H160" s="120"/>
      <c r="I160" s="121">
        <v>160</v>
      </c>
      <c r="J160" s="122"/>
      <c r="K160" s="123"/>
      <c r="L160" s="123"/>
      <c r="M160" s="123"/>
      <c r="N160" s="123"/>
      <c r="O160" s="123"/>
      <c r="P160" s="123"/>
      <c r="Q160" s="123"/>
      <c r="R160" s="123"/>
      <c r="S160" s="123"/>
      <c r="T160" s="123"/>
      <c r="U160" s="123"/>
      <c r="V160" s="123"/>
      <c r="W160" s="124"/>
      <c r="X160" s="124"/>
      <c r="Y160" s="116"/>
      <c r="Z160" s="116"/>
      <c r="AA160" s="116"/>
      <c r="AB160" s="116"/>
      <c r="AC160" s="116"/>
      <c r="AD160" s="116"/>
      <c r="AE160" s="116"/>
      <c r="AF160" s="116"/>
    </row>
    <row r="161" spans="1:32" ht="15">
      <c r="A161" s="89" t="s">
        <v>5767</v>
      </c>
      <c r="B161" s="65" t="s">
        <v>5809</v>
      </c>
      <c r="C161" s="65" t="s">
        <v>57</v>
      </c>
      <c r="D161" s="118"/>
      <c r="E161" s="117"/>
      <c r="F161" s="119"/>
      <c r="G161" s="120"/>
      <c r="H161" s="120"/>
      <c r="I161" s="121">
        <v>161</v>
      </c>
      <c r="J161" s="122"/>
      <c r="K161" s="123"/>
      <c r="L161" s="123"/>
      <c r="M161" s="123"/>
      <c r="N161" s="123"/>
      <c r="O161" s="123"/>
      <c r="P161" s="123"/>
      <c r="Q161" s="123"/>
      <c r="R161" s="123"/>
      <c r="S161" s="123"/>
      <c r="T161" s="123"/>
      <c r="U161" s="123"/>
      <c r="V161" s="123"/>
      <c r="W161" s="124"/>
      <c r="X161" s="124"/>
      <c r="Y161" s="116"/>
      <c r="Z161" s="116"/>
      <c r="AA161" s="116"/>
      <c r="AB161" s="116"/>
      <c r="AC161" s="116"/>
      <c r="AD161" s="116"/>
      <c r="AE161" s="116"/>
      <c r="AF161" s="116"/>
    </row>
    <row r="162" spans="1:32" ht="15">
      <c r="A162" s="89" t="s">
        <v>5768</v>
      </c>
      <c r="B162" s="65" t="s">
        <v>5810</v>
      </c>
      <c r="C162" s="65" t="s">
        <v>57</v>
      </c>
      <c r="D162" s="118"/>
      <c r="E162" s="117"/>
      <c r="F162" s="119"/>
      <c r="G162" s="120"/>
      <c r="H162" s="120"/>
      <c r="I162" s="121">
        <v>162</v>
      </c>
      <c r="J162" s="122"/>
      <c r="K162" s="123"/>
      <c r="L162" s="123"/>
      <c r="M162" s="123"/>
      <c r="N162" s="123"/>
      <c r="O162" s="123"/>
      <c r="P162" s="123"/>
      <c r="Q162" s="123"/>
      <c r="R162" s="123"/>
      <c r="S162" s="123"/>
      <c r="T162" s="123"/>
      <c r="U162" s="123"/>
      <c r="V162" s="123"/>
      <c r="W162" s="124"/>
      <c r="X162" s="124"/>
      <c r="Y162" s="116"/>
      <c r="Z162" s="116"/>
      <c r="AA162" s="116"/>
      <c r="AB162" s="116"/>
      <c r="AC162" s="116"/>
      <c r="AD162" s="116"/>
      <c r="AE162" s="116"/>
      <c r="AF162" s="116"/>
    </row>
    <row r="163" spans="1:32" ht="15">
      <c r="A163" s="89" t="s">
        <v>5769</v>
      </c>
      <c r="B163" s="65" t="s">
        <v>5811</v>
      </c>
      <c r="C163" s="65" t="s">
        <v>57</v>
      </c>
      <c r="D163" s="118"/>
      <c r="E163" s="117"/>
      <c r="F163" s="119"/>
      <c r="G163" s="120"/>
      <c r="H163" s="120"/>
      <c r="I163" s="121">
        <v>163</v>
      </c>
      <c r="J163" s="122"/>
      <c r="K163" s="123"/>
      <c r="L163" s="123"/>
      <c r="M163" s="123"/>
      <c r="N163" s="123"/>
      <c r="O163" s="123"/>
      <c r="P163" s="123"/>
      <c r="Q163" s="123"/>
      <c r="R163" s="123"/>
      <c r="S163" s="123"/>
      <c r="T163" s="123"/>
      <c r="U163" s="123"/>
      <c r="V163" s="123"/>
      <c r="W163" s="124"/>
      <c r="X163" s="124"/>
      <c r="Y163" s="116"/>
      <c r="Z163" s="116"/>
      <c r="AA163" s="116"/>
      <c r="AB163" s="116"/>
      <c r="AC163" s="116"/>
      <c r="AD163" s="116"/>
      <c r="AE163" s="116"/>
      <c r="AF163" s="116"/>
    </row>
    <row r="164" spans="1:32" ht="15">
      <c r="A164" s="89" t="s">
        <v>5770</v>
      </c>
      <c r="B164" s="65" t="s">
        <v>5812</v>
      </c>
      <c r="C164" s="65" t="s">
        <v>57</v>
      </c>
      <c r="D164" s="118"/>
      <c r="E164" s="117"/>
      <c r="F164" s="119"/>
      <c r="G164" s="120"/>
      <c r="H164" s="120"/>
      <c r="I164" s="121">
        <v>164</v>
      </c>
      <c r="J164" s="122"/>
      <c r="K164" s="123"/>
      <c r="L164" s="123"/>
      <c r="M164" s="123"/>
      <c r="N164" s="123"/>
      <c r="O164" s="123"/>
      <c r="P164" s="123"/>
      <c r="Q164" s="123"/>
      <c r="R164" s="123"/>
      <c r="S164" s="123"/>
      <c r="T164" s="123"/>
      <c r="U164" s="123"/>
      <c r="V164" s="123"/>
      <c r="W164" s="124"/>
      <c r="X164" s="124"/>
      <c r="Y164" s="116"/>
      <c r="Z164" s="116"/>
      <c r="AA164" s="116"/>
      <c r="AB164" s="116"/>
      <c r="AC164" s="116"/>
      <c r="AD164" s="116"/>
      <c r="AE164" s="116"/>
      <c r="AF164" s="116"/>
    </row>
    <row r="165" spans="1:32" ht="15">
      <c r="A165" s="89" t="s">
        <v>5771</v>
      </c>
      <c r="B165" s="65" t="s">
        <v>5813</v>
      </c>
      <c r="C165" s="65" t="s">
        <v>57</v>
      </c>
      <c r="D165" s="118"/>
      <c r="E165" s="117"/>
      <c r="F165" s="119"/>
      <c r="G165" s="120"/>
      <c r="H165" s="120"/>
      <c r="I165" s="121">
        <v>165</v>
      </c>
      <c r="J165" s="122"/>
      <c r="K165" s="123"/>
      <c r="L165" s="123"/>
      <c r="M165" s="123"/>
      <c r="N165" s="123"/>
      <c r="O165" s="123"/>
      <c r="P165" s="123"/>
      <c r="Q165" s="123"/>
      <c r="R165" s="123"/>
      <c r="S165" s="123"/>
      <c r="T165" s="123"/>
      <c r="U165" s="123"/>
      <c r="V165" s="123"/>
      <c r="W165" s="124"/>
      <c r="X165" s="124"/>
      <c r="Y165" s="116"/>
      <c r="Z165" s="116"/>
      <c r="AA165" s="116"/>
      <c r="AB165" s="116"/>
      <c r="AC165" s="116"/>
      <c r="AD165" s="116"/>
      <c r="AE165" s="116"/>
      <c r="AF165" s="116"/>
    </row>
    <row r="166" spans="1:32" ht="15">
      <c r="A166" s="89" t="s">
        <v>5772</v>
      </c>
      <c r="B166" s="65" t="s">
        <v>5814</v>
      </c>
      <c r="C166" s="65" t="s">
        <v>57</v>
      </c>
      <c r="D166" s="118"/>
      <c r="E166" s="117"/>
      <c r="F166" s="119"/>
      <c r="G166" s="120"/>
      <c r="H166" s="120"/>
      <c r="I166" s="121">
        <v>166</v>
      </c>
      <c r="J166" s="122"/>
      <c r="K166" s="123"/>
      <c r="L166" s="123"/>
      <c r="M166" s="123"/>
      <c r="N166" s="123"/>
      <c r="O166" s="123"/>
      <c r="P166" s="123"/>
      <c r="Q166" s="123"/>
      <c r="R166" s="123"/>
      <c r="S166" s="123"/>
      <c r="T166" s="123"/>
      <c r="U166" s="123"/>
      <c r="V166" s="123"/>
      <c r="W166" s="124"/>
      <c r="X166" s="124"/>
      <c r="Y166" s="116"/>
      <c r="Z166" s="116"/>
      <c r="AA166" s="116"/>
      <c r="AB166" s="116"/>
      <c r="AC166" s="116"/>
      <c r="AD166" s="116"/>
      <c r="AE166" s="116"/>
      <c r="AF166" s="116"/>
    </row>
    <row r="167" spans="1:32" ht="15">
      <c r="A167" s="89" t="s">
        <v>5773</v>
      </c>
      <c r="B167" s="65" t="s">
        <v>5815</v>
      </c>
      <c r="C167" s="65" t="s">
        <v>57</v>
      </c>
      <c r="D167" s="118"/>
      <c r="E167" s="117"/>
      <c r="F167" s="119"/>
      <c r="G167" s="120"/>
      <c r="H167" s="120"/>
      <c r="I167" s="121">
        <v>167</v>
      </c>
      <c r="J167" s="122"/>
      <c r="K167" s="123"/>
      <c r="L167" s="123"/>
      <c r="M167" s="123"/>
      <c r="N167" s="123"/>
      <c r="O167" s="123"/>
      <c r="P167" s="123"/>
      <c r="Q167" s="123"/>
      <c r="R167" s="123"/>
      <c r="S167" s="123"/>
      <c r="T167" s="123"/>
      <c r="U167" s="123"/>
      <c r="V167" s="123"/>
      <c r="W167" s="124"/>
      <c r="X167" s="124"/>
      <c r="Y167" s="116"/>
      <c r="Z167" s="116"/>
      <c r="AA167" s="116"/>
      <c r="AB167" s="116"/>
      <c r="AC167" s="116"/>
      <c r="AD167" s="116"/>
      <c r="AE167" s="116"/>
      <c r="AF167" s="116"/>
    </row>
    <row r="168" spans="1:32" ht="15">
      <c r="A168" s="89" t="s">
        <v>5774</v>
      </c>
      <c r="B168" s="65" t="s">
        <v>5816</v>
      </c>
      <c r="C168" s="65" t="s">
        <v>57</v>
      </c>
      <c r="D168" s="118"/>
      <c r="E168" s="117"/>
      <c r="F168" s="119"/>
      <c r="G168" s="120"/>
      <c r="H168" s="120"/>
      <c r="I168" s="121">
        <v>168</v>
      </c>
      <c r="J168" s="122"/>
      <c r="K168" s="123"/>
      <c r="L168" s="123"/>
      <c r="M168" s="123"/>
      <c r="N168" s="123"/>
      <c r="O168" s="123"/>
      <c r="P168" s="123"/>
      <c r="Q168" s="123"/>
      <c r="R168" s="123"/>
      <c r="S168" s="123"/>
      <c r="T168" s="123"/>
      <c r="U168" s="123"/>
      <c r="V168" s="123"/>
      <c r="W168" s="124"/>
      <c r="X168" s="124"/>
      <c r="Y168" s="116"/>
      <c r="Z168" s="116"/>
      <c r="AA168" s="116"/>
      <c r="AB168" s="116"/>
      <c r="AC168" s="116"/>
      <c r="AD168" s="116"/>
      <c r="AE168" s="116"/>
      <c r="AF168" s="116"/>
    </row>
    <row r="169" spans="1:32" ht="15">
      <c r="A169" s="89" t="s">
        <v>5775</v>
      </c>
      <c r="B169" s="65" t="s">
        <v>5817</v>
      </c>
      <c r="C169" s="65" t="s">
        <v>57</v>
      </c>
      <c r="D169" s="118"/>
      <c r="E169" s="117"/>
      <c r="F169" s="119"/>
      <c r="G169" s="120"/>
      <c r="H169" s="120"/>
      <c r="I169" s="121">
        <v>169</v>
      </c>
      <c r="J169" s="122"/>
      <c r="K169" s="123"/>
      <c r="L169" s="123"/>
      <c r="M169" s="123"/>
      <c r="N169" s="123"/>
      <c r="O169" s="123"/>
      <c r="P169" s="123"/>
      <c r="Q169" s="123"/>
      <c r="R169" s="123"/>
      <c r="S169" s="123"/>
      <c r="T169" s="123"/>
      <c r="U169" s="123"/>
      <c r="V169" s="123"/>
      <c r="W169" s="124"/>
      <c r="X169" s="124"/>
      <c r="Y169" s="116"/>
      <c r="Z169" s="116"/>
      <c r="AA169" s="116"/>
      <c r="AB169" s="116"/>
      <c r="AC169" s="116"/>
      <c r="AD169" s="116"/>
      <c r="AE169" s="116"/>
      <c r="AF169" s="116"/>
    </row>
    <row r="170" spans="1:32" ht="15">
      <c r="A170" s="89" t="s">
        <v>5776</v>
      </c>
      <c r="B170" s="65" t="s">
        <v>5818</v>
      </c>
      <c r="C170" s="65" t="s">
        <v>57</v>
      </c>
      <c r="D170" s="118"/>
      <c r="E170" s="117"/>
      <c r="F170" s="119"/>
      <c r="G170" s="120"/>
      <c r="H170" s="120"/>
      <c r="I170" s="121">
        <v>170</v>
      </c>
      <c r="J170" s="122"/>
      <c r="K170" s="123"/>
      <c r="L170" s="123"/>
      <c r="M170" s="123"/>
      <c r="N170" s="123"/>
      <c r="O170" s="123"/>
      <c r="P170" s="123"/>
      <c r="Q170" s="123"/>
      <c r="R170" s="123"/>
      <c r="S170" s="123"/>
      <c r="T170" s="123"/>
      <c r="U170" s="123"/>
      <c r="V170" s="123"/>
      <c r="W170" s="124"/>
      <c r="X170" s="124"/>
      <c r="Y170" s="116"/>
      <c r="Z170" s="116"/>
      <c r="AA170" s="116"/>
      <c r="AB170" s="116"/>
      <c r="AC170" s="116"/>
      <c r="AD170" s="116"/>
      <c r="AE170" s="116"/>
      <c r="AF170" s="116"/>
    </row>
    <row r="171" spans="1:32" ht="15">
      <c r="A171" s="89" t="s">
        <v>5777</v>
      </c>
      <c r="B171" s="65" t="s">
        <v>5807</v>
      </c>
      <c r="C171" s="65" t="s">
        <v>55</v>
      </c>
      <c r="D171" s="118"/>
      <c r="E171" s="117"/>
      <c r="F171" s="119"/>
      <c r="G171" s="120"/>
      <c r="H171" s="120"/>
      <c r="I171" s="121">
        <v>171</v>
      </c>
      <c r="J171" s="122"/>
      <c r="K171" s="123"/>
      <c r="L171" s="123"/>
      <c r="M171" s="123"/>
      <c r="N171" s="123"/>
      <c r="O171" s="123"/>
      <c r="P171" s="123"/>
      <c r="Q171" s="123"/>
      <c r="R171" s="123"/>
      <c r="S171" s="123"/>
      <c r="T171" s="123"/>
      <c r="U171" s="123"/>
      <c r="V171" s="123"/>
      <c r="W171" s="124"/>
      <c r="X171" s="124"/>
      <c r="Y171" s="116"/>
      <c r="Z171" s="116"/>
      <c r="AA171" s="116"/>
      <c r="AB171" s="116"/>
      <c r="AC171" s="116"/>
      <c r="AD171" s="116"/>
      <c r="AE171" s="116"/>
      <c r="AF171" s="116"/>
    </row>
    <row r="172" spans="1:32" ht="15">
      <c r="A172" s="89" t="s">
        <v>5778</v>
      </c>
      <c r="B172" s="65" t="s">
        <v>5808</v>
      </c>
      <c r="C172" s="65" t="s">
        <v>55</v>
      </c>
      <c r="D172" s="118"/>
      <c r="E172" s="117"/>
      <c r="F172" s="119"/>
      <c r="G172" s="120"/>
      <c r="H172" s="120"/>
      <c r="I172" s="121">
        <v>172</v>
      </c>
      <c r="J172" s="122"/>
      <c r="K172" s="123"/>
      <c r="L172" s="123"/>
      <c r="M172" s="123"/>
      <c r="N172" s="123"/>
      <c r="O172" s="123"/>
      <c r="P172" s="123"/>
      <c r="Q172" s="123"/>
      <c r="R172" s="123"/>
      <c r="S172" s="123"/>
      <c r="T172" s="123"/>
      <c r="U172" s="123"/>
      <c r="V172" s="123"/>
      <c r="W172" s="124"/>
      <c r="X172" s="124"/>
      <c r="Y172" s="116"/>
      <c r="Z172" s="116"/>
      <c r="AA172" s="116"/>
      <c r="AB172" s="116"/>
      <c r="AC172" s="116"/>
      <c r="AD172" s="116"/>
      <c r="AE172" s="116"/>
      <c r="AF172" s="116"/>
    </row>
    <row r="173" spans="1:32" ht="15">
      <c r="A173" s="89" t="s">
        <v>5779</v>
      </c>
      <c r="B173" s="65" t="s">
        <v>5809</v>
      </c>
      <c r="C173" s="65" t="s">
        <v>55</v>
      </c>
      <c r="D173" s="118"/>
      <c r="E173" s="117"/>
      <c r="F173" s="119"/>
      <c r="G173" s="120"/>
      <c r="H173" s="120"/>
      <c r="I173" s="121">
        <v>173</v>
      </c>
      <c r="J173" s="122"/>
      <c r="K173" s="123"/>
      <c r="L173" s="123"/>
      <c r="M173" s="123"/>
      <c r="N173" s="123"/>
      <c r="O173" s="123"/>
      <c r="P173" s="123"/>
      <c r="Q173" s="123"/>
      <c r="R173" s="123"/>
      <c r="S173" s="123"/>
      <c r="T173" s="123"/>
      <c r="U173" s="123"/>
      <c r="V173" s="123"/>
      <c r="W173" s="124"/>
      <c r="X173" s="124"/>
      <c r="Y173" s="116"/>
      <c r="Z173" s="116"/>
      <c r="AA173" s="116"/>
      <c r="AB173" s="116"/>
      <c r="AC173" s="116"/>
      <c r="AD173" s="116"/>
      <c r="AE173" s="116"/>
      <c r="AF173" s="116"/>
    </row>
    <row r="174" spans="1:32" ht="15">
      <c r="A174" s="89" t="s">
        <v>5780</v>
      </c>
      <c r="B174" s="65" t="s">
        <v>5810</v>
      </c>
      <c r="C174" s="65" t="s">
        <v>55</v>
      </c>
      <c r="D174" s="118"/>
      <c r="E174" s="117"/>
      <c r="F174" s="119"/>
      <c r="G174" s="120"/>
      <c r="H174" s="120"/>
      <c r="I174" s="121">
        <v>174</v>
      </c>
      <c r="J174" s="122"/>
      <c r="K174" s="123"/>
      <c r="L174" s="123"/>
      <c r="M174" s="123"/>
      <c r="N174" s="123"/>
      <c r="O174" s="123"/>
      <c r="P174" s="123"/>
      <c r="Q174" s="123"/>
      <c r="R174" s="123"/>
      <c r="S174" s="123"/>
      <c r="T174" s="123"/>
      <c r="U174" s="123"/>
      <c r="V174" s="123"/>
      <c r="W174" s="124"/>
      <c r="X174" s="124"/>
      <c r="Y174" s="116"/>
      <c r="Z174" s="116"/>
      <c r="AA174" s="116"/>
      <c r="AB174" s="116"/>
      <c r="AC174" s="116"/>
      <c r="AD174" s="116"/>
      <c r="AE174" s="116"/>
      <c r="AF174" s="116"/>
    </row>
    <row r="175" spans="1:32" ht="15">
      <c r="A175" s="89" t="s">
        <v>5781</v>
      </c>
      <c r="B175" s="65" t="s">
        <v>5811</v>
      </c>
      <c r="C175" s="65" t="s">
        <v>55</v>
      </c>
      <c r="D175" s="118"/>
      <c r="E175" s="117"/>
      <c r="F175" s="119"/>
      <c r="G175" s="120"/>
      <c r="H175" s="120"/>
      <c r="I175" s="121">
        <v>175</v>
      </c>
      <c r="J175" s="122"/>
      <c r="K175" s="123"/>
      <c r="L175" s="123"/>
      <c r="M175" s="123"/>
      <c r="N175" s="123"/>
      <c r="O175" s="123"/>
      <c r="P175" s="123"/>
      <c r="Q175" s="123"/>
      <c r="R175" s="123"/>
      <c r="S175" s="123"/>
      <c r="T175" s="123"/>
      <c r="U175" s="123"/>
      <c r="V175" s="123"/>
      <c r="W175" s="124"/>
      <c r="X175" s="124"/>
      <c r="Y175" s="116"/>
      <c r="Z175" s="116"/>
      <c r="AA175" s="116"/>
      <c r="AB175" s="116"/>
      <c r="AC175" s="116"/>
      <c r="AD175" s="116"/>
      <c r="AE175" s="116"/>
      <c r="AF175" s="116"/>
    </row>
    <row r="176" spans="1:32" ht="15">
      <c r="A176" s="89" t="s">
        <v>5782</v>
      </c>
      <c r="B176" s="65" t="s">
        <v>5812</v>
      </c>
      <c r="C176" s="65" t="s">
        <v>55</v>
      </c>
      <c r="D176" s="118"/>
      <c r="E176" s="117"/>
      <c r="F176" s="119"/>
      <c r="G176" s="120"/>
      <c r="H176" s="120"/>
      <c r="I176" s="121">
        <v>176</v>
      </c>
      <c r="J176" s="122"/>
      <c r="K176" s="123"/>
      <c r="L176" s="123"/>
      <c r="M176" s="123"/>
      <c r="N176" s="123"/>
      <c r="O176" s="123"/>
      <c r="P176" s="123"/>
      <c r="Q176" s="123"/>
      <c r="R176" s="123"/>
      <c r="S176" s="123"/>
      <c r="T176" s="123"/>
      <c r="U176" s="123"/>
      <c r="V176" s="123"/>
      <c r="W176" s="124"/>
      <c r="X176" s="124"/>
      <c r="Y176" s="116"/>
      <c r="Z176" s="116"/>
      <c r="AA176" s="116"/>
      <c r="AB176" s="116"/>
      <c r="AC176" s="116"/>
      <c r="AD176" s="116"/>
      <c r="AE176" s="116"/>
      <c r="AF176" s="116"/>
    </row>
    <row r="177" spans="1:32" ht="15">
      <c r="A177" s="89" t="s">
        <v>5783</v>
      </c>
      <c r="B177" s="65" t="s">
        <v>5813</v>
      </c>
      <c r="C177" s="65" t="s">
        <v>55</v>
      </c>
      <c r="D177" s="118"/>
      <c r="E177" s="117"/>
      <c r="F177" s="119"/>
      <c r="G177" s="120"/>
      <c r="H177" s="120"/>
      <c r="I177" s="121">
        <v>177</v>
      </c>
      <c r="J177" s="122"/>
      <c r="K177" s="123"/>
      <c r="L177" s="123"/>
      <c r="M177" s="123"/>
      <c r="N177" s="123"/>
      <c r="O177" s="123"/>
      <c r="P177" s="123"/>
      <c r="Q177" s="123"/>
      <c r="R177" s="123"/>
      <c r="S177" s="123"/>
      <c r="T177" s="123"/>
      <c r="U177" s="123"/>
      <c r="V177" s="123"/>
      <c r="W177" s="124"/>
      <c r="X177" s="124"/>
      <c r="Y177" s="116"/>
      <c r="Z177" s="116"/>
      <c r="AA177" s="116"/>
      <c r="AB177" s="116"/>
      <c r="AC177" s="116"/>
      <c r="AD177" s="116"/>
      <c r="AE177" s="116"/>
      <c r="AF177" s="116"/>
    </row>
    <row r="178" spans="1:32" ht="15">
      <c r="A178" s="89" t="s">
        <v>5784</v>
      </c>
      <c r="B178" s="65" t="s">
        <v>5814</v>
      </c>
      <c r="C178" s="65" t="s">
        <v>55</v>
      </c>
      <c r="D178" s="118"/>
      <c r="E178" s="117"/>
      <c r="F178" s="119"/>
      <c r="G178" s="120"/>
      <c r="H178" s="120"/>
      <c r="I178" s="121">
        <v>178</v>
      </c>
      <c r="J178" s="122"/>
      <c r="K178" s="123"/>
      <c r="L178" s="123"/>
      <c r="M178" s="123"/>
      <c r="N178" s="123"/>
      <c r="O178" s="123"/>
      <c r="P178" s="123"/>
      <c r="Q178" s="123"/>
      <c r="R178" s="123"/>
      <c r="S178" s="123"/>
      <c r="T178" s="123"/>
      <c r="U178" s="123"/>
      <c r="V178" s="123"/>
      <c r="W178" s="124"/>
      <c r="X178" s="124"/>
      <c r="Y178" s="116"/>
      <c r="Z178" s="116"/>
      <c r="AA178" s="116"/>
      <c r="AB178" s="116"/>
      <c r="AC178" s="116"/>
      <c r="AD178" s="116"/>
      <c r="AE178" s="116"/>
      <c r="AF178" s="116"/>
    </row>
    <row r="179" spans="1:32" ht="15">
      <c r="A179" s="89" t="s">
        <v>5785</v>
      </c>
      <c r="B179" s="65" t="s">
        <v>5815</v>
      </c>
      <c r="C179" s="65" t="s">
        <v>55</v>
      </c>
      <c r="D179" s="118"/>
      <c r="E179" s="117"/>
      <c r="F179" s="119"/>
      <c r="G179" s="120"/>
      <c r="H179" s="120"/>
      <c r="I179" s="121">
        <v>179</v>
      </c>
      <c r="J179" s="122"/>
      <c r="K179" s="123"/>
      <c r="L179" s="123"/>
      <c r="M179" s="123"/>
      <c r="N179" s="123"/>
      <c r="O179" s="123"/>
      <c r="P179" s="123"/>
      <c r="Q179" s="123"/>
      <c r="R179" s="123"/>
      <c r="S179" s="123"/>
      <c r="T179" s="123"/>
      <c r="U179" s="123"/>
      <c r="V179" s="123"/>
      <c r="W179" s="124"/>
      <c r="X179" s="124"/>
      <c r="Y179" s="116"/>
      <c r="Z179" s="116"/>
      <c r="AA179" s="116"/>
      <c r="AB179" s="116"/>
      <c r="AC179" s="116"/>
      <c r="AD179" s="116"/>
      <c r="AE179" s="116"/>
      <c r="AF179" s="116"/>
    </row>
    <row r="180" spans="1:32" ht="15">
      <c r="A180" s="89" t="s">
        <v>5786</v>
      </c>
      <c r="B180" s="65" t="s">
        <v>5816</v>
      </c>
      <c r="C180" s="65" t="s">
        <v>55</v>
      </c>
      <c r="D180" s="118"/>
      <c r="E180" s="117"/>
      <c r="F180" s="119"/>
      <c r="G180" s="120"/>
      <c r="H180" s="120"/>
      <c r="I180" s="121">
        <v>180</v>
      </c>
      <c r="J180" s="122"/>
      <c r="K180" s="123"/>
      <c r="L180" s="123"/>
      <c r="M180" s="123"/>
      <c r="N180" s="123"/>
      <c r="O180" s="123"/>
      <c r="P180" s="123"/>
      <c r="Q180" s="123"/>
      <c r="R180" s="123"/>
      <c r="S180" s="123"/>
      <c r="T180" s="123"/>
      <c r="U180" s="123"/>
      <c r="V180" s="123"/>
      <c r="W180" s="124"/>
      <c r="X180" s="124"/>
      <c r="Y180" s="116"/>
      <c r="Z180" s="116"/>
      <c r="AA180" s="116"/>
      <c r="AB180" s="116"/>
      <c r="AC180" s="116"/>
      <c r="AD180" s="116"/>
      <c r="AE180" s="116"/>
      <c r="AF180" s="116"/>
    </row>
    <row r="181" spans="1:32" ht="15">
      <c r="A181" s="89" t="s">
        <v>5787</v>
      </c>
      <c r="B181" s="65" t="s">
        <v>5817</v>
      </c>
      <c r="C181" s="65" t="s">
        <v>55</v>
      </c>
      <c r="D181" s="118"/>
      <c r="E181" s="117"/>
      <c r="F181" s="119"/>
      <c r="G181" s="120"/>
      <c r="H181" s="120"/>
      <c r="I181" s="121">
        <v>181</v>
      </c>
      <c r="J181" s="122"/>
      <c r="K181" s="123"/>
      <c r="L181" s="123"/>
      <c r="M181" s="123"/>
      <c r="N181" s="123"/>
      <c r="O181" s="123"/>
      <c r="P181" s="123"/>
      <c r="Q181" s="123"/>
      <c r="R181" s="123"/>
      <c r="S181" s="123"/>
      <c r="T181" s="123"/>
      <c r="U181" s="123"/>
      <c r="V181" s="123"/>
      <c r="W181" s="124"/>
      <c r="X181" s="124"/>
      <c r="Y181" s="116"/>
      <c r="Z181" s="116"/>
      <c r="AA181" s="116"/>
      <c r="AB181" s="116"/>
      <c r="AC181" s="116"/>
      <c r="AD181" s="116"/>
      <c r="AE181" s="116"/>
      <c r="AF181" s="116"/>
    </row>
    <row r="182" spans="1:32" ht="15">
      <c r="A182" s="89" t="s">
        <v>5788</v>
      </c>
      <c r="B182" s="65" t="s">
        <v>5818</v>
      </c>
      <c r="C182" s="65" t="s">
        <v>55</v>
      </c>
      <c r="D182" s="118"/>
      <c r="E182" s="117"/>
      <c r="F182" s="119"/>
      <c r="G182" s="120"/>
      <c r="H182" s="120"/>
      <c r="I182" s="121">
        <v>182</v>
      </c>
      <c r="J182" s="122"/>
      <c r="K182" s="123"/>
      <c r="L182" s="123"/>
      <c r="M182" s="123"/>
      <c r="N182" s="123"/>
      <c r="O182" s="123"/>
      <c r="P182" s="123"/>
      <c r="Q182" s="123"/>
      <c r="R182" s="123"/>
      <c r="S182" s="123"/>
      <c r="T182" s="123"/>
      <c r="U182" s="123"/>
      <c r="V182" s="123"/>
      <c r="W182" s="124"/>
      <c r="X182" s="124"/>
      <c r="Y182" s="116"/>
      <c r="Z182" s="116"/>
      <c r="AA182" s="116"/>
      <c r="AB182" s="116"/>
      <c r="AC182" s="116"/>
      <c r="AD182" s="116"/>
      <c r="AE182" s="116"/>
      <c r="AF182" s="116"/>
    </row>
    <row r="183" spans="1:32" ht="15">
      <c r="A183" s="89" t="s">
        <v>5789</v>
      </c>
      <c r="B183" s="65" t="s">
        <v>5807</v>
      </c>
      <c r="C183" s="65" t="s">
        <v>58</v>
      </c>
      <c r="D183" s="118"/>
      <c r="E183" s="117"/>
      <c r="F183" s="119"/>
      <c r="G183" s="120"/>
      <c r="H183" s="120"/>
      <c r="I183" s="121">
        <v>183</v>
      </c>
      <c r="J183" s="122"/>
      <c r="K183" s="123"/>
      <c r="L183" s="123"/>
      <c r="M183" s="123"/>
      <c r="N183" s="123"/>
      <c r="O183" s="123"/>
      <c r="P183" s="123"/>
      <c r="Q183" s="123"/>
      <c r="R183" s="123"/>
      <c r="S183" s="123"/>
      <c r="T183" s="123"/>
      <c r="U183" s="123"/>
      <c r="V183" s="123"/>
      <c r="W183" s="124"/>
      <c r="X183" s="124"/>
      <c r="Y183" s="116"/>
      <c r="Z183" s="116"/>
      <c r="AA183" s="116"/>
      <c r="AB183" s="116"/>
      <c r="AC183" s="116"/>
      <c r="AD183" s="116"/>
      <c r="AE183" s="116"/>
      <c r="AF183" s="116"/>
    </row>
    <row r="184" spans="1:32" ht="15">
      <c r="A184" s="89" t="s">
        <v>5790</v>
      </c>
      <c r="B184" s="65" t="s">
        <v>5808</v>
      </c>
      <c r="C184" s="65" t="s">
        <v>58</v>
      </c>
      <c r="D184" s="118"/>
      <c r="E184" s="117"/>
      <c r="F184" s="119"/>
      <c r="G184" s="120"/>
      <c r="H184" s="120"/>
      <c r="I184" s="121">
        <v>184</v>
      </c>
      <c r="J184" s="122"/>
      <c r="K184" s="123"/>
      <c r="L184" s="123"/>
      <c r="M184" s="123"/>
      <c r="N184" s="123"/>
      <c r="O184" s="123"/>
      <c r="P184" s="123"/>
      <c r="Q184" s="123"/>
      <c r="R184" s="123"/>
      <c r="S184" s="123"/>
      <c r="T184" s="123"/>
      <c r="U184" s="123"/>
      <c r="V184" s="123"/>
      <c r="W184" s="124"/>
      <c r="X184" s="124"/>
      <c r="Y184" s="116"/>
      <c r="Z184" s="116"/>
      <c r="AA184" s="116"/>
      <c r="AB184" s="116"/>
      <c r="AC184" s="116"/>
      <c r="AD184" s="116"/>
      <c r="AE184" s="116"/>
      <c r="AF184" s="116"/>
    </row>
    <row r="185" spans="1:32" ht="15">
      <c r="A185" s="89" t="s">
        <v>5791</v>
      </c>
      <c r="B185" s="65" t="s">
        <v>5809</v>
      </c>
      <c r="C185" s="65" t="s">
        <v>58</v>
      </c>
      <c r="D185" s="118"/>
      <c r="E185" s="117"/>
      <c r="F185" s="119"/>
      <c r="G185" s="120"/>
      <c r="H185" s="120"/>
      <c r="I185" s="121">
        <v>185</v>
      </c>
      <c r="J185" s="122"/>
      <c r="K185" s="123"/>
      <c r="L185" s="123"/>
      <c r="M185" s="123"/>
      <c r="N185" s="123"/>
      <c r="O185" s="123"/>
      <c r="P185" s="123"/>
      <c r="Q185" s="123"/>
      <c r="R185" s="123"/>
      <c r="S185" s="123"/>
      <c r="T185" s="123"/>
      <c r="U185" s="123"/>
      <c r="V185" s="123"/>
      <c r="W185" s="124"/>
      <c r="X185" s="124"/>
      <c r="Y185" s="116"/>
      <c r="Z185" s="116"/>
      <c r="AA185" s="116"/>
      <c r="AB185" s="116"/>
      <c r="AC185" s="116"/>
      <c r="AD185" s="116"/>
      <c r="AE185" s="116"/>
      <c r="AF185" s="116"/>
    </row>
    <row r="186" spans="1:32" ht="15">
      <c r="A186" s="89" t="s">
        <v>5792</v>
      </c>
      <c r="B186" s="65" t="s">
        <v>5810</v>
      </c>
      <c r="C186" s="65" t="s">
        <v>58</v>
      </c>
      <c r="D186" s="118"/>
      <c r="E186" s="117"/>
      <c r="F186" s="119"/>
      <c r="G186" s="120"/>
      <c r="H186" s="120"/>
      <c r="I186" s="121">
        <v>186</v>
      </c>
      <c r="J186" s="122"/>
      <c r="K186" s="123"/>
      <c r="L186" s="123"/>
      <c r="M186" s="123"/>
      <c r="N186" s="123"/>
      <c r="O186" s="123"/>
      <c r="P186" s="123"/>
      <c r="Q186" s="123"/>
      <c r="R186" s="123"/>
      <c r="S186" s="123"/>
      <c r="T186" s="123"/>
      <c r="U186" s="123"/>
      <c r="V186" s="123"/>
      <c r="W186" s="124"/>
      <c r="X186" s="124"/>
      <c r="Y186" s="116"/>
      <c r="Z186" s="116"/>
      <c r="AA186" s="116"/>
      <c r="AB186" s="116"/>
      <c r="AC186" s="116"/>
      <c r="AD186" s="116"/>
      <c r="AE186" s="116"/>
      <c r="AF186" s="116"/>
    </row>
    <row r="187" spans="1:32" ht="15">
      <c r="A187" s="89" t="s">
        <v>5793</v>
      </c>
      <c r="B187" s="65" t="s">
        <v>5811</v>
      </c>
      <c r="C187" s="65" t="s">
        <v>58</v>
      </c>
      <c r="D187" s="118"/>
      <c r="E187" s="117"/>
      <c r="F187" s="119"/>
      <c r="G187" s="120"/>
      <c r="H187" s="120"/>
      <c r="I187" s="121">
        <v>187</v>
      </c>
      <c r="J187" s="122"/>
      <c r="K187" s="123"/>
      <c r="L187" s="123"/>
      <c r="M187" s="123"/>
      <c r="N187" s="123"/>
      <c r="O187" s="123"/>
      <c r="P187" s="123"/>
      <c r="Q187" s="123"/>
      <c r="R187" s="123"/>
      <c r="S187" s="123"/>
      <c r="T187" s="123"/>
      <c r="U187" s="123"/>
      <c r="V187" s="123"/>
      <c r="W187" s="124"/>
      <c r="X187" s="124"/>
      <c r="Y187" s="116"/>
      <c r="Z187" s="116"/>
      <c r="AA187" s="116"/>
      <c r="AB187" s="116"/>
      <c r="AC187" s="116"/>
      <c r="AD187" s="116"/>
      <c r="AE187" s="116"/>
      <c r="AF187" s="116"/>
    </row>
    <row r="188" spans="1:32" ht="15">
      <c r="A188" s="89" t="s">
        <v>5794</v>
      </c>
      <c r="B188" s="65" t="s">
        <v>5812</v>
      </c>
      <c r="C188" s="65" t="s">
        <v>58</v>
      </c>
      <c r="D188" s="118"/>
      <c r="E188" s="117"/>
      <c r="F188" s="119"/>
      <c r="G188" s="120"/>
      <c r="H188" s="120"/>
      <c r="I188" s="121">
        <v>188</v>
      </c>
      <c r="J188" s="122"/>
      <c r="K188" s="123"/>
      <c r="L188" s="123"/>
      <c r="M188" s="123"/>
      <c r="N188" s="123"/>
      <c r="O188" s="123"/>
      <c r="P188" s="123"/>
      <c r="Q188" s="123"/>
      <c r="R188" s="123"/>
      <c r="S188" s="123"/>
      <c r="T188" s="123"/>
      <c r="U188" s="123"/>
      <c r="V188" s="123"/>
      <c r="W188" s="124"/>
      <c r="X188" s="124"/>
      <c r="Y188" s="116"/>
      <c r="Z188" s="116"/>
      <c r="AA188" s="116"/>
      <c r="AB188" s="116"/>
      <c r="AC188" s="116"/>
      <c r="AD188" s="116"/>
      <c r="AE188" s="116"/>
      <c r="AF188" s="116"/>
    </row>
  </sheetData>
  <dataValidations count="8">
    <dataValidation allowBlank="1" showInputMessage="1" promptTitle="Group Vertex Color" prompt="To select a color to use for all vertices in the group, right-click and select Select Color on the right-click menu." sqref="B3:B18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88">
      <formula1>ValidGroupShapes</formula1>
    </dataValidation>
    <dataValidation allowBlank="1" showInputMessage="1" showErrorMessage="1" promptTitle="Group Name" prompt="Enter the name of the group." sqref="A3:A18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88">
      <formula1>ValidBooleansDefaultFalse</formula1>
    </dataValidation>
    <dataValidation allowBlank="1" sqref="K3:K188"/>
    <dataValidation allowBlank="1" showInputMessage="1" showErrorMessage="1" promptTitle="Group Label" prompt="Enter an optional group label." errorTitle="Invalid Group Collapsed" error="You have entered an unrecognized &quot;group collapsed.&quot;  Try selecting from the drop-down list instead." sqref="F3:F18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8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8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4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5609</v>
      </c>
      <c r="B2" s="86" t="s">
        <v>363</v>
      </c>
      <c r="C2" s="78">
        <f>VLOOKUP(GroupVertices[[#This Row],[Vertex]],Vertices[],MATCH("ID",Vertices[[#Headers],[Vertex]:[Vertex Group]],0),FALSE)</f>
        <v>20</v>
      </c>
    </row>
    <row r="3" spans="1:3" ht="15">
      <c r="A3" s="78" t="s">
        <v>5609</v>
      </c>
      <c r="B3" s="86" t="s">
        <v>542</v>
      </c>
      <c r="C3" s="78">
        <f>VLOOKUP(GroupVertices[[#This Row],[Vertex]],Vertices[],MATCH("ID",Vertices[[#Headers],[Vertex]:[Vertex Group]],0),FALSE)</f>
        <v>130</v>
      </c>
    </row>
    <row r="4" spans="1:3" ht="15">
      <c r="A4" s="78" t="s">
        <v>5609</v>
      </c>
      <c r="B4" s="86" t="s">
        <v>330</v>
      </c>
      <c r="C4" s="78">
        <f>VLOOKUP(GroupVertices[[#This Row],[Vertex]],Vertices[],MATCH("ID",Vertices[[#Headers],[Vertex]:[Vertex Group]],0),FALSE)</f>
        <v>32</v>
      </c>
    </row>
    <row r="5" spans="1:3" ht="15">
      <c r="A5" s="78" t="s">
        <v>5609</v>
      </c>
      <c r="B5" s="86" t="s">
        <v>379</v>
      </c>
      <c r="C5" s="78">
        <f>VLOOKUP(GroupVertices[[#This Row],[Vertex]],Vertices[],MATCH("ID",Vertices[[#Headers],[Vertex]:[Vertex Group]],0),FALSE)</f>
        <v>31</v>
      </c>
    </row>
    <row r="6" spans="1:3" ht="15">
      <c r="A6" s="78" t="s">
        <v>5609</v>
      </c>
      <c r="B6" s="86" t="s">
        <v>544</v>
      </c>
      <c r="C6" s="78">
        <f>VLOOKUP(GroupVertices[[#This Row],[Vertex]],Vertices[],MATCH("ID",Vertices[[#Headers],[Vertex]:[Vertex Group]],0),FALSE)</f>
        <v>116</v>
      </c>
    </row>
    <row r="7" spans="1:3" ht="15">
      <c r="A7" s="78" t="s">
        <v>5609</v>
      </c>
      <c r="B7" s="86" t="s">
        <v>269</v>
      </c>
      <c r="C7" s="78">
        <f>VLOOKUP(GroupVertices[[#This Row],[Vertex]],Vertices[],MATCH("ID",Vertices[[#Headers],[Vertex]:[Vertex Group]],0),FALSE)</f>
        <v>30</v>
      </c>
    </row>
    <row r="8" spans="1:3" ht="15">
      <c r="A8" s="78" t="s">
        <v>5609</v>
      </c>
      <c r="B8" s="86" t="s">
        <v>531</v>
      </c>
      <c r="C8" s="78">
        <f>VLOOKUP(GroupVertices[[#This Row],[Vertex]],Vertices[],MATCH("ID",Vertices[[#Headers],[Vertex]:[Vertex Group]],0),FALSE)</f>
        <v>115</v>
      </c>
    </row>
    <row r="9" spans="1:3" ht="15">
      <c r="A9" s="78" t="s">
        <v>5609</v>
      </c>
      <c r="B9" s="86" t="s">
        <v>222</v>
      </c>
      <c r="C9" s="78">
        <f>VLOOKUP(GroupVertices[[#This Row],[Vertex]],Vertices[],MATCH("ID",Vertices[[#Headers],[Vertex]:[Vertex Group]],0),FALSE)</f>
        <v>65</v>
      </c>
    </row>
    <row r="10" spans="1:3" ht="15">
      <c r="A10" s="78" t="s">
        <v>5609</v>
      </c>
      <c r="B10" s="86" t="s">
        <v>419</v>
      </c>
      <c r="C10" s="78">
        <f>VLOOKUP(GroupVertices[[#This Row],[Vertex]],Vertices[],MATCH("ID",Vertices[[#Headers],[Vertex]:[Vertex Group]],0),FALSE)</f>
        <v>72</v>
      </c>
    </row>
    <row r="11" spans="1:3" ht="15">
      <c r="A11" s="78" t="s">
        <v>5609</v>
      </c>
      <c r="B11" s="86" t="s">
        <v>444</v>
      </c>
      <c r="C11" s="78">
        <f>VLOOKUP(GroupVertices[[#This Row],[Vertex]],Vertices[],MATCH("ID",Vertices[[#Headers],[Vertex]:[Vertex Group]],0),FALSE)</f>
        <v>74</v>
      </c>
    </row>
    <row r="12" spans="1:3" ht="15">
      <c r="A12" s="78" t="s">
        <v>5609</v>
      </c>
      <c r="B12" s="86" t="s">
        <v>451</v>
      </c>
      <c r="C12" s="78">
        <f>VLOOKUP(GroupVertices[[#This Row],[Vertex]],Vertices[],MATCH("ID",Vertices[[#Headers],[Vertex]:[Vertex Group]],0),FALSE)</f>
        <v>75</v>
      </c>
    </row>
    <row r="13" spans="1:3" ht="15">
      <c r="A13" s="78" t="s">
        <v>5609</v>
      </c>
      <c r="B13" s="86" t="s">
        <v>507</v>
      </c>
      <c r="C13" s="78">
        <f>VLOOKUP(GroupVertices[[#This Row],[Vertex]],Vertices[],MATCH("ID",Vertices[[#Headers],[Vertex]:[Vertex Group]],0),FALSE)</f>
        <v>76</v>
      </c>
    </row>
    <row r="14" spans="1:3" ht="15">
      <c r="A14" s="78" t="s">
        <v>5609</v>
      </c>
      <c r="B14" s="86" t="s">
        <v>384</v>
      </c>
      <c r="C14" s="78">
        <f>VLOOKUP(GroupVertices[[#This Row],[Vertex]],Vertices[],MATCH("ID",Vertices[[#Headers],[Vertex]:[Vertex Group]],0),FALSE)</f>
        <v>71</v>
      </c>
    </row>
    <row r="15" spans="1:3" ht="15">
      <c r="A15" s="78" t="s">
        <v>5609</v>
      </c>
      <c r="B15" s="86" t="s">
        <v>318</v>
      </c>
      <c r="C15" s="78">
        <f>VLOOKUP(GroupVertices[[#This Row],[Vertex]],Vertices[],MATCH("ID",Vertices[[#Headers],[Vertex]:[Vertex Group]],0),FALSE)</f>
        <v>67</v>
      </c>
    </row>
    <row r="16" spans="1:3" ht="15">
      <c r="A16" s="78" t="s">
        <v>5609</v>
      </c>
      <c r="B16" s="86" t="s">
        <v>430</v>
      </c>
      <c r="C16" s="78">
        <f>VLOOKUP(GroupVertices[[#This Row],[Vertex]],Vertices[],MATCH("ID",Vertices[[#Headers],[Vertex]:[Vertex Group]],0),FALSE)</f>
        <v>73</v>
      </c>
    </row>
    <row r="17" spans="1:3" ht="15">
      <c r="A17" s="78" t="s">
        <v>5609</v>
      </c>
      <c r="B17" s="86" t="s">
        <v>333</v>
      </c>
      <c r="C17" s="78">
        <f>VLOOKUP(GroupVertices[[#This Row],[Vertex]],Vertices[],MATCH("ID",Vertices[[#Headers],[Vertex]:[Vertex Group]],0),FALSE)</f>
        <v>69</v>
      </c>
    </row>
    <row r="18" spans="1:3" ht="15">
      <c r="A18" s="78" t="s">
        <v>5609</v>
      </c>
      <c r="B18" s="86" t="s">
        <v>334</v>
      </c>
      <c r="C18" s="78">
        <f>VLOOKUP(GroupVertices[[#This Row],[Vertex]],Vertices[],MATCH("ID",Vertices[[#Headers],[Vertex]:[Vertex Group]],0),FALSE)</f>
        <v>70</v>
      </c>
    </row>
    <row r="19" spans="1:3" ht="15">
      <c r="A19" s="78" t="s">
        <v>5609</v>
      </c>
      <c r="B19" s="86" t="s">
        <v>250</v>
      </c>
      <c r="C19" s="78">
        <f>VLOOKUP(GroupVertices[[#This Row],[Vertex]],Vertices[],MATCH("ID",Vertices[[#Headers],[Vertex]:[Vertex Group]],0),FALSE)</f>
        <v>66</v>
      </c>
    </row>
    <row r="20" spans="1:3" ht="15">
      <c r="A20" s="78" t="s">
        <v>5609</v>
      </c>
      <c r="B20" s="86" t="s">
        <v>332</v>
      </c>
      <c r="C20" s="78">
        <f>VLOOKUP(GroupVertices[[#This Row],[Vertex]],Vertices[],MATCH("ID",Vertices[[#Headers],[Vertex]:[Vertex Group]],0),FALSE)</f>
        <v>68</v>
      </c>
    </row>
    <row r="21" spans="1:3" ht="15">
      <c r="A21" s="78" t="s">
        <v>5609</v>
      </c>
      <c r="B21" s="86" t="s">
        <v>283</v>
      </c>
      <c r="C21" s="78">
        <f>VLOOKUP(GroupVertices[[#This Row],[Vertex]],Vertices[],MATCH("ID",Vertices[[#Headers],[Vertex]:[Vertex Group]],0),FALSE)</f>
        <v>18</v>
      </c>
    </row>
    <row r="22" spans="1:3" ht="15">
      <c r="A22" s="78" t="s">
        <v>5609</v>
      </c>
      <c r="B22" s="86" t="s">
        <v>522</v>
      </c>
      <c r="C22" s="78">
        <f>VLOOKUP(GroupVertices[[#This Row],[Vertex]],Vertices[],MATCH("ID",Vertices[[#Headers],[Vertex]:[Vertex Group]],0),FALSE)</f>
        <v>3</v>
      </c>
    </row>
    <row r="23" spans="1:3" ht="15">
      <c r="A23" s="78" t="s">
        <v>5609</v>
      </c>
      <c r="B23" s="86" t="s">
        <v>321</v>
      </c>
      <c r="C23" s="78">
        <f>VLOOKUP(GroupVertices[[#This Row],[Vertex]],Vertices[],MATCH("ID",Vertices[[#Headers],[Vertex]:[Vertex Group]],0),FALSE)</f>
        <v>46</v>
      </c>
    </row>
    <row r="24" spans="1:3" ht="15">
      <c r="A24" s="78" t="s">
        <v>5609</v>
      </c>
      <c r="B24" s="86" t="s">
        <v>322</v>
      </c>
      <c r="C24" s="78">
        <f>VLOOKUP(GroupVertices[[#This Row],[Vertex]],Vertices[],MATCH("ID",Vertices[[#Headers],[Vertex]:[Vertex Group]],0),FALSE)</f>
        <v>63</v>
      </c>
    </row>
    <row r="25" spans="1:3" ht="15">
      <c r="A25" s="78" t="s">
        <v>5609</v>
      </c>
      <c r="B25" s="86" t="s">
        <v>282</v>
      </c>
      <c r="C25" s="78">
        <f>VLOOKUP(GroupVertices[[#This Row],[Vertex]],Vertices[],MATCH("ID",Vertices[[#Headers],[Vertex]:[Vertex Group]],0),FALSE)</f>
        <v>99</v>
      </c>
    </row>
    <row r="26" spans="1:3" ht="15">
      <c r="A26" s="78" t="s">
        <v>5609</v>
      </c>
      <c r="B26" s="86" t="s">
        <v>237</v>
      </c>
      <c r="C26" s="78">
        <f>VLOOKUP(GroupVertices[[#This Row],[Vertex]],Vertices[],MATCH("ID",Vertices[[#Headers],[Vertex]:[Vertex Group]],0),FALSE)</f>
        <v>29</v>
      </c>
    </row>
    <row r="27" spans="1:3" ht="15">
      <c r="A27" s="78" t="s">
        <v>5609</v>
      </c>
      <c r="B27" s="86" t="s">
        <v>524</v>
      </c>
      <c r="C27" s="78">
        <f>VLOOKUP(GroupVertices[[#This Row],[Vertex]],Vertices[],MATCH("ID",Vertices[[#Headers],[Vertex]:[Vertex Group]],0),FALSE)</f>
        <v>114</v>
      </c>
    </row>
    <row r="28" spans="1:3" ht="15">
      <c r="A28" s="78" t="s">
        <v>5609</v>
      </c>
      <c r="B28" s="86" t="s">
        <v>457</v>
      </c>
      <c r="C28" s="78">
        <f>VLOOKUP(GroupVertices[[#This Row],[Vertex]],Vertices[],MATCH("ID",Vertices[[#Headers],[Vertex]:[Vertex Group]],0),FALSE)</f>
        <v>28</v>
      </c>
    </row>
    <row r="29" spans="1:3" ht="15">
      <c r="A29" s="78" t="s">
        <v>5609</v>
      </c>
      <c r="B29" s="86" t="s">
        <v>456</v>
      </c>
      <c r="C29" s="78">
        <f>VLOOKUP(GroupVertices[[#This Row],[Vertex]],Vertices[],MATCH("ID",Vertices[[#Headers],[Vertex]:[Vertex Group]],0),FALSE)</f>
        <v>105</v>
      </c>
    </row>
    <row r="30" spans="1:3" ht="15">
      <c r="A30" s="78" t="s">
        <v>5610</v>
      </c>
      <c r="B30" s="86" t="s">
        <v>538</v>
      </c>
      <c r="C30" s="78">
        <f>VLOOKUP(GroupVertices[[#This Row],[Vertex]],Vertices[],MATCH("ID",Vertices[[#Headers],[Vertex]:[Vertex Group]],0),FALSE)</f>
        <v>101</v>
      </c>
    </row>
    <row r="31" spans="1:3" ht="15">
      <c r="A31" s="78" t="s">
        <v>5610</v>
      </c>
      <c r="B31" s="86" t="s">
        <v>310</v>
      </c>
      <c r="C31" s="78">
        <f>VLOOKUP(GroupVertices[[#This Row],[Vertex]],Vertices[],MATCH("ID",Vertices[[#Headers],[Vertex]:[Vertex Group]],0),FALSE)</f>
        <v>24</v>
      </c>
    </row>
    <row r="32" spans="1:3" ht="15">
      <c r="A32" s="78" t="s">
        <v>5610</v>
      </c>
      <c r="B32" s="86" t="s">
        <v>436</v>
      </c>
      <c r="C32" s="78">
        <f>VLOOKUP(GroupVertices[[#This Row],[Vertex]],Vertices[],MATCH("ID",Vertices[[#Headers],[Vertex]:[Vertex Group]],0),FALSE)</f>
        <v>83</v>
      </c>
    </row>
    <row r="33" spans="1:3" ht="15">
      <c r="A33" s="78" t="s">
        <v>5610</v>
      </c>
      <c r="B33" s="86" t="s">
        <v>505</v>
      </c>
      <c r="C33" s="78">
        <f>VLOOKUP(GroupVertices[[#This Row],[Vertex]],Vertices[],MATCH("ID",Vertices[[#Headers],[Vertex]:[Vertex Group]],0),FALSE)</f>
        <v>85</v>
      </c>
    </row>
    <row r="34" spans="1:3" ht="15">
      <c r="A34" s="78" t="s">
        <v>5610</v>
      </c>
      <c r="B34" s="86" t="s">
        <v>424</v>
      </c>
      <c r="C34" s="78">
        <f>VLOOKUP(GroupVertices[[#This Row],[Vertex]],Vertices[],MATCH("ID",Vertices[[#Headers],[Vertex]:[Vertex Group]],0),FALSE)</f>
        <v>82</v>
      </c>
    </row>
    <row r="35" spans="1:3" ht="15">
      <c r="A35" s="78" t="s">
        <v>5610</v>
      </c>
      <c r="B35" s="86" t="s">
        <v>518</v>
      </c>
      <c r="C35" s="78">
        <f>VLOOKUP(GroupVertices[[#This Row],[Vertex]],Vertices[],MATCH("ID",Vertices[[#Headers],[Vertex]:[Vertex Group]],0),FALSE)</f>
        <v>87</v>
      </c>
    </row>
    <row r="36" spans="1:3" ht="15">
      <c r="A36" s="78" t="s">
        <v>5610</v>
      </c>
      <c r="B36" s="86" t="s">
        <v>314</v>
      </c>
      <c r="C36" s="78">
        <f>VLOOKUP(GroupVertices[[#This Row],[Vertex]],Vertices[],MATCH("ID",Vertices[[#Headers],[Vertex]:[Vertex Group]],0),FALSE)</f>
        <v>79</v>
      </c>
    </row>
    <row r="37" spans="1:3" ht="15">
      <c r="A37" s="78" t="s">
        <v>5610</v>
      </c>
      <c r="B37" s="86" t="s">
        <v>371</v>
      </c>
      <c r="C37" s="78">
        <f>VLOOKUP(GroupVertices[[#This Row],[Vertex]],Vertices[],MATCH("ID",Vertices[[#Headers],[Vertex]:[Vertex Group]],0),FALSE)</f>
        <v>81</v>
      </c>
    </row>
    <row r="38" spans="1:3" ht="15">
      <c r="A38" s="78" t="s">
        <v>5610</v>
      </c>
      <c r="B38" s="86" t="s">
        <v>503</v>
      </c>
      <c r="C38" s="78">
        <f>VLOOKUP(GroupVertices[[#This Row],[Vertex]],Vertices[],MATCH("ID",Vertices[[#Headers],[Vertex]:[Vertex Group]],0),FALSE)</f>
        <v>84</v>
      </c>
    </row>
    <row r="39" spans="1:3" ht="15">
      <c r="A39" s="78" t="s">
        <v>5610</v>
      </c>
      <c r="B39" s="86" t="s">
        <v>517</v>
      </c>
      <c r="C39" s="78">
        <f>VLOOKUP(GroupVertices[[#This Row],[Vertex]],Vertices[],MATCH("ID",Vertices[[#Headers],[Vertex]:[Vertex Group]],0),FALSE)</f>
        <v>86</v>
      </c>
    </row>
    <row r="40" spans="1:3" ht="15">
      <c r="A40" s="78" t="s">
        <v>5610</v>
      </c>
      <c r="B40" s="86" t="s">
        <v>520</v>
      </c>
      <c r="C40" s="78">
        <f>VLOOKUP(GroupVertices[[#This Row],[Vertex]],Vertices[],MATCH("ID",Vertices[[#Headers],[Vertex]:[Vertex Group]],0),FALSE)</f>
        <v>88</v>
      </c>
    </row>
    <row r="41" spans="1:3" ht="15">
      <c r="A41" s="78" t="s">
        <v>5610</v>
      </c>
      <c r="B41" s="86" t="s">
        <v>364</v>
      </c>
      <c r="C41" s="78">
        <f>VLOOKUP(GroupVertices[[#This Row],[Vertex]],Vertices[],MATCH("ID",Vertices[[#Headers],[Vertex]:[Vertex Group]],0),FALSE)</f>
        <v>80</v>
      </c>
    </row>
    <row r="42" spans="1:3" ht="15">
      <c r="A42" s="78" t="s">
        <v>5610</v>
      </c>
      <c r="B42" s="86" t="s">
        <v>519</v>
      </c>
      <c r="C42" s="78">
        <f>VLOOKUP(GroupVertices[[#This Row],[Vertex]],Vertices[],MATCH("ID",Vertices[[#Headers],[Vertex]:[Vertex Group]],0),FALSE)</f>
        <v>4</v>
      </c>
    </row>
    <row r="43" spans="1:3" ht="15">
      <c r="A43" s="78" t="s">
        <v>5610</v>
      </c>
      <c r="B43" s="86" t="s">
        <v>295</v>
      </c>
      <c r="C43" s="78">
        <f>VLOOKUP(GroupVertices[[#This Row],[Vertex]],Vertices[],MATCH("ID",Vertices[[#Headers],[Vertex]:[Vertex Group]],0),FALSE)</f>
        <v>77</v>
      </c>
    </row>
    <row r="44" spans="1:3" ht="15">
      <c r="A44" s="78" t="s">
        <v>5610</v>
      </c>
      <c r="B44" s="86" t="s">
        <v>299</v>
      </c>
      <c r="C44" s="78">
        <f>VLOOKUP(GroupVertices[[#This Row],[Vertex]],Vertices[],MATCH("ID",Vertices[[#Headers],[Vertex]:[Vertex Group]],0),FALSE)</f>
        <v>78</v>
      </c>
    </row>
    <row r="45" spans="1:3" ht="15">
      <c r="A45" s="78" t="s">
        <v>5610</v>
      </c>
      <c r="B45" s="86" t="s">
        <v>427</v>
      </c>
      <c r="C45" s="78">
        <f>VLOOKUP(GroupVertices[[#This Row],[Vertex]],Vertices[],MATCH("ID",Vertices[[#Headers],[Vertex]:[Vertex Group]],0),FALSE)</f>
        <v>61</v>
      </c>
    </row>
    <row r="46" spans="1:3" ht="15">
      <c r="A46" s="78" t="s">
        <v>5610</v>
      </c>
      <c r="B46" s="86" t="s">
        <v>454</v>
      </c>
      <c r="C46" s="78">
        <f>VLOOKUP(GroupVertices[[#This Row],[Vertex]],Vertices[],MATCH("ID",Vertices[[#Headers],[Vertex]:[Vertex Group]],0),FALSE)</f>
        <v>62</v>
      </c>
    </row>
    <row r="47" spans="1:3" ht="15">
      <c r="A47" s="78" t="s">
        <v>5610</v>
      </c>
      <c r="B47" s="86" t="s">
        <v>311</v>
      </c>
      <c r="C47" s="78">
        <f>VLOOKUP(GroupVertices[[#This Row],[Vertex]],Vertices[],MATCH("ID",Vertices[[#Headers],[Vertex]:[Vertex Group]],0),FALSE)</f>
        <v>23</v>
      </c>
    </row>
    <row r="48" spans="1:3" ht="15">
      <c r="A48" s="78" t="s">
        <v>5610</v>
      </c>
      <c r="B48" s="86" t="s">
        <v>279</v>
      </c>
      <c r="C48" s="78">
        <f>VLOOKUP(GroupVertices[[#This Row],[Vertex]],Vertices[],MATCH("ID",Vertices[[#Headers],[Vertex]:[Vertex Group]],0),FALSE)</f>
        <v>97</v>
      </c>
    </row>
    <row r="49" spans="1:3" ht="15">
      <c r="A49" s="78" t="s">
        <v>5610</v>
      </c>
      <c r="B49" s="86" t="s">
        <v>459</v>
      </c>
      <c r="C49" s="78">
        <f>VLOOKUP(GroupVertices[[#This Row],[Vertex]],Vertices[],MATCH("ID",Vertices[[#Headers],[Vertex]:[Vertex Group]],0),FALSE)</f>
        <v>9</v>
      </c>
    </row>
    <row r="50" spans="1:3" ht="15">
      <c r="A50" s="78" t="s">
        <v>5610</v>
      </c>
      <c r="B50" s="86" t="s">
        <v>252</v>
      </c>
      <c r="C50" s="78">
        <f>VLOOKUP(GroupVertices[[#This Row],[Vertex]],Vertices[],MATCH("ID",Vertices[[#Headers],[Vertex]:[Vertex Group]],0),FALSE)</f>
        <v>95</v>
      </c>
    </row>
    <row r="51" spans="1:3" ht="15">
      <c r="A51" s="78" t="s">
        <v>5610</v>
      </c>
      <c r="B51" s="86" t="s">
        <v>253</v>
      </c>
      <c r="C51" s="78">
        <f>VLOOKUP(GroupVertices[[#This Row],[Vertex]],Vertices[],MATCH("ID",Vertices[[#Headers],[Vertex]:[Vertex Group]],0),FALSE)</f>
        <v>96</v>
      </c>
    </row>
    <row r="52" spans="1:3" ht="15">
      <c r="A52" s="78" t="s">
        <v>5610</v>
      </c>
      <c r="B52" s="86" t="s">
        <v>460</v>
      </c>
      <c r="C52" s="78">
        <f>VLOOKUP(GroupVertices[[#This Row],[Vertex]],Vertices[],MATCH("ID",Vertices[[#Headers],[Vertex]:[Vertex Group]],0),FALSE)</f>
        <v>98</v>
      </c>
    </row>
    <row r="53" spans="1:3" ht="15">
      <c r="A53" s="78" t="s">
        <v>5610</v>
      </c>
      <c r="B53" s="86" t="s">
        <v>224</v>
      </c>
      <c r="C53" s="78">
        <f>VLOOKUP(GroupVertices[[#This Row],[Vertex]],Vertices[],MATCH("ID",Vertices[[#Headers],[Vertex]:[Vertex Group]],0),FALSE)</f>
        <v>22</v>
      </c>
    </row>
    <row r="54" spans="1:3" ht="15">
      <c r="A54" s="78" t="s">
        <v>5610</v>
      </c>
      <c r="B54" s="86" t="s">
        <v>514</v>
      </c>
      <c r="C54" s="78">
        <f>VLOOKUP(GroupVertices[[#This Row],[Vertex]],Vertices[],MATCH("ID",Vertices[[#Headers],[Vertex]:[Vertex Group]],0),FALSE)</f>
        <v>64</v>
      </c>
    </row>
    <row r="55" spans="1:3" ht="15">
      <c r="A55" s="78" t="s">
        <v>5611</v>
      </c>
      <c r="B55" s="86" t="s">
        <v>483</v>
      </c>
      <c r="C55" s="78">
        <f>VLOOKUP(GroupVertices[[#This Row],[Vertex]],Vertices[],MATCH("ID",Vertices[[#Headers],[Vertex]:[Vertex Group]],0),FALSE)</f>
        <v>37</v>
      </c>
    </row>
    <row r="56" spans="1:3" ht="15">
      <c r="A56" s="78" t="s">
        <v>5611</v>
      </c>
      <c r="B56" s="86" t="s">
        <v>458</v>
      </c>
      <c r="C56" s="78">
        <f>VLOOKUP(GroupVertices[[#This Row],[Vertex]],Vertices[],MATCH("ID",Vertices[[#Headers],[Vertex]:[Vertex Group]],0),FALSE)</f>
        <v>35</v>
      </c>
    </row>
    <row r="57" spans="1:3" ht="15">
      <c r="A57" s="78" t="s">
        <v>5611</v>
      </c>
      <c r="B57" s="86" t="s">
        <v>478</v>
      </c>
      <c r="C57" s="78">
        <f>VLOOKUP(GroupVertices[[#This Row],[Vertex]],Vertices[],MATCH("ID",Vertices[[#Headers],[Vertex]:[Vertex Group]],0),FALSE)</f>
        <v>91</v>
      </c>
    </row>
    <row r="58" spans="1:3" ht="15">
      <c r="A58" s="78" t="s">
        <v>5611</v>
      </c>
      <c r="B58" s="86" t="s">
        <v>482</v>
      </c>
      <c r="C58" s="78">
        <f>VLOOKUP(GroupVertices[[#This Row],[Vertex]],Vertices[],MATCH("ID",Vertices[[#Headers],[Vertex]:[Vertex Group]],0),FALSE)</f>
        <v>93</v>
      </c>
    </row>
    <row r="59" spans="1:3" ht="15">
      <c r="A59" s="78" t="s">
        <v>5611</v>
      </c>
      <c r="B59" s="86" t="s">
        <v>480</v>
      </c>
      <c r="C59" s="78">
        <f>VLOOKUP(GroupVertices[[#This Row],[Vertex]],Vertices[],MATCH("ID",Vertices[[#Headers],[Vertex]:[Vertex Group]],0),FALSE)</f>
        <v>92</v>
      </c>
    </row>
    <row r="60" spans="1:3" ht="15">
      <c r="A60" s="78" t="s">
        <v>5611</v>
      </c>
      <c r="B60" s="86" t="s">
        <v>485</v>
      </c>
      <c r="C60" s="78">
        <f>VLOOKUP(GroupVertices[[#This Row],[Vertex]],Vertices[],MATCH("ID",Vertices[[#Headers],[Vertex]:[Vertex Group]],0),FALSE)</f>
        <v>94</v>
      </c>
    </row>
    <row r="61" spans="1:3" ht="15">
      <c r="A61" s="78" t="s">
        <v>5611</v>
      </c>
      <c r="B61" s="86" t="s">
        <v>479</v>
      </c>
      <c r="C61" s="78">
        <f>VLOOKUP(GroupVertices[[#This Row],[Vertex]],Vertices[],MATCH("ID",Vertices[[#Headers],[Vertex]:[Vertex Group]],0),FALSE)</f>
        <v>5</v>
      </c>
    </row>
    <row r="62" spans="1:3" ht="15">
      <c r="A62" s="78" t="s">
        <v>5611</v>
      </c>
      <c r="B62" s="86" t="s">
        <v>555</v>
      </c>
      <c r="C62" s="78">
        <f>VLOOKUP(GroupVertices[[#This Row],[Vertex]],Vertices[],MATCH("ID",Vertices[[#Headers],[Vertex]:[Vertex Group]],0),FALSE)</f>
        <v>89</v>
      </c>
    </row>
    <row r="63" spans="1:3" ht="15">
      <c r="A63" s="78" t="s">
        <v>5611</v>
      </c>
      <c r="B63" s="86" t="s">
        <v>481</v>
      </c>
      <c r="C63" s="78">
        <f>VLOOKUP(GroupVertices[[#This Row],[Vertex]],Vertices[],MATCH("ID",Vertices[[#Headers],[Vertex]:[Vertex Group]],0),FALSE)</f>
        <v>90</v>
      </c>
    </row>
    <row r="64" spans="1:3" ht="15">
      <c r="A64" s="78" t="s">
        <v>5611</v>
      </c>
      <c r="B64" s="86" t="s">
        <v>484</v>
      </c>
      <c r="C64" s="78">
        <f>VLOOKUP(GroupVertices[[#This Row],[Vertex]],Vertices[],MATCH("ID",Vertices[[#Headers],[Vertex]:[Vertex Group]],0),FALSE)</f>
        <v>11</v>
      </c>
    </row>
    <row r="65" spans="1:3" ht="15">
      <c r="A65" s="78" t="s">
        <v>5611</v>
      </c>
      <c r="B65" s="86" t="s">
        <v>273</v>
      </c>
      <c r="C65" s="78">
        <f>VLOOKUP(GroupVertices[[#This Row],[Vertex]],Vertices[],MATCH("ID",Vertices[[#Headers],[Vertex]:[Vertex Group]],0),FALSE)</f>
        <v>102</v>
      </c>
    </row>
    <row r="66" spans="1:3" ht="15">
      <c r="A66" s="78" t="s">
        <v>5611</v>
      </c>
      <c r="B66" s="86" t="s">
        <v>361</v>
      </c>
      <c r="C66" s="78">
        <f>VLOOKUP(GroupVertices[[#This Row],[Vertex]],Vertices[],MATCH("ID",Vertices[[#Headers],[Vertex]:[Vertex Group]],0),FALSE)</f>
        <v>103</v>
      </c>
    </row>
    <row r="67" spans="1:3" ht="15">
      <c r="A67" s="78" t="s">
        <v>5611</v>
      </c>
      <c r="B67" s="86" t="s">
        <v>527</v>
      </c>
      <c r="C67" s="78">
        <f>VLOOKUP(GroupVertices[[#This Row],[Vertex]],Vertices[],MATCH("ID",Vertices[[#Headers],[Vertex]:[Vertex Group]],0),FALSE)</f>
        <v>17</v>
      </c>
    </row>
    <row r="68" spans="1:3" ht="15">
      <c r="A68" s="78" t="s">
        <v>5611</v>
      </c>
      <c r="B68" s="86" t="s">
        <v>526</v>
      </c>
      <c r="C68" s="78">
        <f>VLOOKUP(GroupVertices[[#This Row],[Vertex]],Vertices[],MATCH("ID",Vertices[[#Headers],[Vertex]:[Vertex Group]],0),FALSE)</f>
        <v>109</v>
      </c>
    </row>
    <row r="69" spans="1:3" ht="15">
      <c r="A69" s="78" t="s">
        <v>5611</v>
      </c>
      <c r="B69" s="86" t="s">
        <v>243</v>
      </c>
      <c r="C69" s="78">
        <f>VLOOKUP(GroupVertices[[#This Row],[Vertex]],Vertices[],MATCH("ID",Vertices[[#Headers],[Vertex]:[Vertex Group]],0),FALSE)</f>
        <v>21</v>
      </c>
    </row>
    <row r="70" spans="1:3" ht="15">
      <c r="A70" s="78" t="s">
        <v>5612</v>
      </c>
      <c r="B70" s="86" t="s">
        <v>362</v>
      </c>
      <c r="C70" s="78">
        <f>VLOOKUP(GroupVertices[[#This Row],[Vertex]],Vertices[],MATCH("ID",Vertices[[#Headers],[Vertex]:[Vertex Group]],0),FALSE)</f>
        <v>117</v>
      </c>
    </row>
    <row r="71" spans="1:3" ht="15">
      <c r="A71" s="78" t="s">
        <v>5612</v>
      </c>
      <c r="B71" s="86" t="s">
        <v>374</v>
      </c>
      <c r="C71" s="78">
        <f>VLOOKUP(GroupVertices[[#This Row],[Vertex]],Vertices[],MATCH("ID",Vertices[[#Headers],[Vertex]:[Vertex Group]],0),FALSE)</f>
        <v>122</v>
      </c>
    </row>
    <row r="72" spans="1:3" ht="15">
      <c r="A72" s="78" t="s">
        <v>5612</v>
      </c>
      <c r="B72" s="86" t="s">
        <v>409</v>
      </c>
      <c r="C72" s="78">
        <f>VLOOKUP(GroupVertices[[#This Row],[Vertex]],Vertices[],MATCH("ID",Vertices[[#Headers],[Vertex]:[Vertex Group]],0),FALSE)</f>
        <v>124</v>
      </c>
    </row>
    <row r="73" spans="1:3" ht="15">
      <c r="A73" s="78" t="s">
        <v>5612</v>
      </c>
      <c r="B73" s="86" t="s">
        <v>381</v>
      </c>
      <c r="C73" s="78">
        <f>VLOOKUP(GroupVertices[[#This Row],[Vertex]],Vertices[],MATCH("ID",Vertices[[#Headers],[Vertex]:[Vertex Group]],0),FALSE)</f>
        <v>123</v>
      </c>
    </row>
    <row r="74" spans="1:3" ht="15">
      <c r="A74" s="78" t="s">
        <v>5612</v>
      </c>
      <c r="B74" s="86" t="s">
        <v>461</v>
      </c>
      <c r="C74" s="78">
        <f>VLOOKUP(GroupVertices[[#This Row],[Vertex]],Vertices[],MATCH("ID",Vertices[[#Headers],[Vertex]:[Vertex Group]],0),FALSE)</f>
        <v>6</v>
      </c>
    </row>
    <row r="75" spans="1:3" ht="15">
      <c r="A75" s="78" t="s">
        <v>5612</v>
      </c>
      <c r="B75" s="86" t="s">
        <v>296</v>
      </c>
      <c r="C75" s="78">
        <f>VLOOKUP(GroupVertices[[#This Row],[Vertex]],Vertices[],MATCH("ID",Vertices[[#Headers],[Vertex]:[Vertex Group]],0),FALSE)</f>
        <v>121</v>
      </c>
    </row>
    <row r="76" spans="1:3" ht="15">
      <c r="A76" s="78" t="s">
        <v>5612</v>
      </c>
      <c r="B76" s="86" t="s">
        <v>410</v>
      </c>
      <c r="C76" s="78">
        <f>VLOOKUP(GroupVertices[[#This Row],[Vertex]],Vertices[],MATCH("ID",Vertices[[#Headers],[Vertex]:[Vertex Group]],0),FALSE)</f>
        <v>125</v>
      </c>
    </row>
    <row r="77" spans="1:3" ht="15">
      <c r="A77" s="78" t="s">
        <v>5612</v>
      </c>
      <c r="B77" s="86" t="s">
        <v>425</v>
      </c>
      <c r="C77" s="78">
        <f>VLOOKUP(GroupVertices[[#This Row],[Vertex]],Vertices[],MATCH("ID",Vertices[[#Headers],[Vertex]:[Vertex Group]],0),FALSE)</f>
        <v>126</v>
      </c>
    </row>
    <row r="78" spans="1:3" ht="15">
      <c r="A78" s="78" t="s">
        <v>5612</v>
      </c>
      <c r="B78" s="86" t="s">
        <v>432</v>
      </c>
      <c r="C78" s="78">
        <f>VLOOKUP(GroupVertices[[#This Row],[Vertex]],Vertices[],MATCH("ID",Vertices[[#Headers],[Vertex]:[Vertex Group]],0),FALSE)</f>
        <v>127</v>
      </c>
    </row>
    <row r="79" spans="1:3" ht="15">
      <c r="A79" s="78" t="s">
        <v>5612</v>
      </c>
      <c r="B79" s="86" t="s">
        <v>450</v>
      </c>
      <c r="C79" s="78">
        <f>VLOOKUP(GroupVertices[[#This Row],[Vertex]],Vertices[],MATCH("ID",Vertices[[#Headers],[Vertex]:[Vertex Group]],0),FALSE)</f>
        <v>128</v>
      </c>
    </row>
    <row r="80" spans="1:3" ht="15">
      <c r="A80" s="78" t="s">
        <v>5612</v>
      </c>
      <c r="B80" s="86" t="s">
        <v>431</v>
      </c>
      <c r="C80" s="78">
        <f>VLOOKUP(GroupVertices[[#This Row],[Vertex]],Vertices[],MATCH("ID",Vertices[[#Headers],[Vertex]:[Vertex Group]],0),FALSE)</f>
        <v>118</v>
      </c>
    </row>
    <row r="81" spans="1:3" ht="15">
      <c r="A81" s="78" t="s">
        <v>5612</v>
      </c>
      <c r="B81" s="86" t="s">
        <v>462</v>
      </c>
      <c r="C81" s="78">
        <f>VLOOKUP(GroupVertices[[#This Row],[Vertex]],Vertices[],MATCH("ID",Vertices[[#Headers],[Vertex]:[Vertex Group]],0),FALSE)</f>
        <v>7</v>
      </c>
    </row>
    <row r="82" spans="1:3" ht="15">
      <c r="A82" s="78" t="s">
        <v>5612</v>
      </c>
      <c r="B82" s="86" t="s">
        <v>554</v>
      </c>
      <c r="C82" s="78">
        <f>VLOOKUP(GroupVertices[[#This Row],[Vertex]],Vertices[],MATCH("ID",Vertices[[#Headers],[Vertex]:[Vertex Group]],0),FALSE)</f>
        <v>107</v>
      </c>
    </row>
    <row r="83" spans="1:3" ht="15">
      <c r="A83" s="78" t="s">
        <v>5613</v>
      </c>
      <c r="B83" s="86" t="s">
        <v>470</v>
      </c>
      <c r="C83" s="78">
        <f>VLOOKUP(GroupVertices[[#This Row],[Vertex]],Vertices[],MATCH("ID",Vertices[[#Headers],[Vertex]:[Vertex Group]],0),FALSE)</f>
        <v>8</v>
      </c>
    </row>
    <row r="84" spans="1:3" ht="15">
      <c r="A84" s="78" t="s">
        <v>5613</v>
      </c>
      <c r="B84" s="86" t="s">
        <v>469</v>
      </c>
      <c r="C84" s="78">
        <f>VLOOKUP(GroupVertices[[#This Row],[Vertex]],Vertices[],MATCH("ID",Vertices[[#Headers],[Vertex]:[Vertex Group]],0),FALSE)</f>
        <v>16</v>
      </c>
    </row>
    <row r="85" spans="1:3" ht="15">
      <c r="A85" s="78" t="s">
        <v>5613</v>
      </c>
      <c r="B85" s="86" t="s">
        <v>301</v>
      </c>
      <c r="C85" s="78">
        <f>VLOOKUP(GroupVertices[[#This Row],[Vertex]],Vertices[],MATCH("ID",Vertices[[#Headers],[Vertex]:[Vertex Group]],0),FALSE)</f>
        <v>131</v>
      </c>
    </row>
    <row r="86" spans="1:3" ht="15">
      <c r="A86" s="78" t="s">
        <v>5613</v>
      </c>
      <c r="B86" s="86" t="s">
        <v>420</v>
      </c>
      <c r="C86" s="78">
        <f>VLOOKUP(GroupVertices[[#This Row],[Vertex]],Vertices[],MATCH("ID",Vertices[[#Headers],[Vertex]:[Vertex Group]],0),FALSE)</f>
        <v>132</v>
      </c>
    </row>
    <row r="87" spans="1:3" ht="15">
      <c r="A87" s="78" t="s">
        <v>5613</v>
      </c>
      <c r="B87" s="86" t="s">
        <v>421</v>
      </c>
      <c r="C87" s="78">
        <f>VLOOKUP(GroupVertices[[#This Row],[Vertex]],Vertices[],MATCH("ID",Vertices[[#Headers],[Vertex]:[Vertex Group]],0),FALSE)</f>
        <v>33</v>
      </c>
    </row>
    <row r="88" spans="1:3" ht="15">
      <c r="A88" s="78" t="s">
        <v>5613</v>
      </c>
      <c r="B88" s="86" t="s">
        <v>448</v>
      </c>
      <c r="C88" s="78">
        <f>VLOOKUP(GroupVertices[[#This Row],[Vertex]],Vertices[],MATCH("ID",Vertices[[#Headers],[Vertex]:[Vertex Group]],0),FALSE)</f>
        <v>12</v>
      </c>
    </row>
    <row r="89" spans="1:3" ht="15">
      <c r="A89" s="78" t="s">
        <v>5613</v>
      </c>
      <c r="B89" s="86" t="s">
        <v>246</v>
      </c>
      <c r="C89" s="78">
        <f>VLOOKUP(GroupVertices[[#This Row],[Vertex]],Vertices[],MATCH("ID",Vertices[[#Headers],[Vertex]:[Vertex Group]],0),FALSE)</f>
        <v>100</v>
      </c>
    </row>
    <row r="90" spans="1:3" ht="15">
      <c r="A90" s="78" t="s">
        <v>5613</v>
      </c>
      <c r="B90" s="86" t="s">
        <v>501</v>
      </c>
      <c r="C90" s="78">
        <f>VLOOKUP(GroupVertices[[#This Row],[Vertex]],Vertices[],MATCH("ID",Vertices[[#Headers],[Vertex]:[Vertex Group]],0),FALSE)</f>
        <v>104</v>
      </c>
    </row>
    <row r="91" spans="1:3" ht="15">
      <c r="A91" s="78" t="s">
        <v>5613</v>
      </c>
      <c r="B91" s="86" t="s">
        <v>500</v>
      </c>
      <c r="C91" s="78">
        <f>VLOOKUP(GroupVertices[[#This Row],[Vertex]],Vertices[],MATCH("ID",Vertices[[#Headers],[Vertex]:[Vertex Group]],0),FALSE)</f>
        <v>13</v>
      </c>
    </row>
    <row r="92" spans="1:3" ht="15">
      <c r="A92" s="78" t="s">
        <v>5613</v>
      </c>
      <c r="B92" s="86" t="s">
        <v>486</v>
      </c>
      <c r="C92" s="78">
        <f>VLOOKUP(GroupVertices[[#This Row],[Vertex]],Vertices[],MATCH("ID",Vertices[[#Headers],[Vertex]:[Vertex Group]],0),FALSE)</f>
        <v>106</v>
      </c>
    </row>
    <row r="93" spans="1:3" ht="15">
      <c r="A93" s="78" t="s">
        <v>5614</v>
      </c>
      <c r="B93" s="86" t="s">
        <v>530</v>
      </c>
      <c r="C93" s="78">
        <f>VLOOKUP(GroupVertices[[#This Row],[Vertex]],Vertices[],MATCH("ID",Vertices[[#Headers],[Vertex]:[Vertex Group]],0),FALSE)</f>
        <v>40</v>
      </c>
    </row>
    <row r="94" spans="1:3" ht="15">
      <c r="A94" s="78" t="s">
        <v>5614</v>
      </c>
      <c r="B94" s="86" t="s">
        <v>261</v>
      </c>
      <c r="C94" s="78">
        <f>VLOOKUP(GroupVertices[[#This Row],[Vertex]],Vertices[],MATCH("ID",Vertices[[#Headers],[Vertex]:[Vertex Group]],0),FALSE)</f>
        <v>199</v>
      </c>
    </row>
    <row r="95" spans="1:3" ht="15">
      <c r="A95" s="78" t="s">
        <v>5614</v>
      </c>
      <c r="B95" s="86" t="s">
        <v>259</v>
      </c>
      <c r="C95" s="78">
        <f>VLOOKUP(GroupVertices[[#This Row],[Vertex]],Vertices[],MATCH("ID",Vertices[[#Headers],[Vertex]:[Vertex Group]],0),FALSE)</f>
        <v>44</v>
      </c>
    </row>
    <row r="96" spans="1:3" ht="15">
      <c r="A96" s="78" t="s">
        <v>5614</v>
      </c>
      <c r="B96" s="86" t="s">
        <v>289</v>
      </c>
      <c r="C96" s="78">
        <f>VLOOKUP(GroupVertices[[#This Row],[Vertex]],Vertices[],MATCH("ID",Vertices[[#Headers],[Vertex]:[Vertex Group]],0),FALSE)</f>
        <v>45</v>
      </c>
    </row>
    <row r="97" spans="1:3" ht="15">
      <c r="A97" s="78" t="s">
        <v>5614</v>
      </c>
      <c r="B97" s="86" t="s">
        <v>260</v>
      </c>
      <c r="C97" s="78">
        <f>VLOOKUP(GroupVertices[[#This Row],[Vertex]],Vertices[],MATCH("ID",Vertices[[#Headers],[Vertex]:[Vertex Group]],0),FALSE)</f>
        <v>39</v>
      </c>
    </row>
    <row r="98" spans="1:3" ht="15">
      <c r="A98" s="78" t="s">
        <v>5614</v>
      </c>
      <c r="B98" s="86" t="s">
        <v>529</v>
      </c>
      <c r="C98" s="78">
        <f>VLOOKUP(GroupVertices[[#This Row],[Vertex]],Vertices[],MATCH("ID",Vertices[[#Headers],[Vertex]:[Vertex Group]],0),FALSE)</f>
        <v>38</v>
      </c>
    </row>
    <row r="99" spans="1:3" ht="15">
      <c r="A99" s="78" t="s">
        <v>5614</v>
      </c>
      <c r="B99" s="86" t="s">
        <v>528</v>
      </c>
      <c r="C99" s="78">
        <f>VLOOKUP(GroupVertices[[#This Row],[Vertex]],Vertices[],MATCH("ID",Vertices[[#Headers],[Vertex]:[Vertex Group]],0),FALSE)</f>
        <v>42</v>
      </c>
    </row>
    <row r="100" spans="1:3" ht="15">
      <c r="A100" s="78" t="s">
        <v>5614</v>
      </c>
      <c r="B100" s="86" t="s">
        <v>256</v>
      </c>
      <c r="C100" s="78">
        <f>VLOOKUP(GroupVertices[[#This Row],[Vertex]],Vertices[],MATCH("ID",Vertices[[#Headers],[Vertex]:[Vertex Group]],0),FALSE)</f>
        <v>200</v>
      </c>
    </row>
    <row r="101" spans="1:3" ht="15">
      <c r="A101" s="78" t="s">
        <v>5615</v>
      </c>
      <c r="B101" s="86" t="s">
        <v>329</v>
      </c>
      <c r="C101" s="78">
        <f>VLOOKUP(GroupVertices[[#This Row],[Vertex]],Vertices[],MATCH("ID",Vertices[[#Headers],[Vertex]:[Vertex Group]],0),FALSE)</f>
        <v>34</v>
      </c>
    </row>
    <row r="102" spans="1:3" ht="15">
      <c r="A102" s="78" t="s">
        <v>5615</v>
      </c>
      <c r="B102" s="86" t="s">
        <v>449</v>
      </c>
      <c r="C102" s="78">
        <f>VLOOKUP(GroupVertices[[#This Row],[Vertex]],Vertices[],MATCH("ID",Vertices[[#Headers],[Vertex]:[Vertex Group]],0),FALSE)</f>
        <v>36</v>
      </c>
    </row>
    <row r="103" spans="1:3" ht="15">
      <c r="A103" s="78" t="s">
        <v>5615</v>
      </c>
      <c r="B103" s="86" t="s">
        <v>523</v>
      </c>
      <c r="C103" s="78">
        <f>VLOOKUP(GroupVertices[[#This Row],[Vertex]],Vertices[],MATCH("ID",Vertices[[#Headers],[Vertex]:[Vertex Group]],0),FALSE)</f>
        <v>15</v>
      </c>
    </row>
    <row r="104" spans="1:3" ht="15">
      <c r="A104" s="78" t="s">
        <v>5615</v>
      </c>
      <c r="B104" s="86" t="s">
        <v>236</v>
      </c>
      <c r="C104" s="78">
        <f>VLOOKUP(GroupVertices[[#This Row],[Vertex]],Vertices[],MATCH("ID",Vertices[[#Headers],[Vertex]:[Vertex Group]],0),FALSE)</f>
        <v>113</v>
      </c>
    </row>
    <row r="105" spans="1:3" ht="15">
      <c r="A105" s="78" t="s">
        <v>5615</v>
      </c>
      <c r="B105" s="86" t="s">
        <v>235</v>
      </c>
      <c r="C105" s="78">
        <f>VLOOKUP(GroupVertices[[#This Row],[Vertex]],Vertices[],MATCH("ID",Vertices[[#Headers],[Vertex]:[Vertex Group]],0),FALSE)</f>
        <v>112</v>
      </c>
    </row>
    <row r="106" spans="1:3" ht="15">
      <c r="A106" s="78" t="s">
        <v>5615</v>
      </c>
      <c r="B106" s="86" t="s">
        <v>287</v>
      </c>
      <c r="C106" s="78">
        <f>VLOOKUP(GroupVertices[[#This Row],[Vertex]],Vertices[],MATCH("ID",Vertices[[#Headers],[Vertex]:[Vertex Group]],0),FALSE)</f>
        <v>26</v>
      </c>
    </row>
    <row r="107" spans="1:3" ht="15">
      <c r="A107" s="78" t="s">
        <v>5615</v>
      </c>
      <c r="B107" s="86" t="s">
        <v>392</v>
      </c>
      <c r="C107" s="78">
        <f>VLOOKUP(GroupVertices[[#This Row],[Vertex]],Vertices[],MATCH("ID",Vertices[[#Headers],[Vertex]:[Vertex Group]],0),FALSE)</f>
        <v>27</v>
      </c>
    </row>
    <row r="108" spans="1:3" ht="15">
      <c r="A108" s="78" t="s">
        <v>5616</v>
      </c>
      <c r="B108" s="86" t="s">
        <v>396</v>
      </c>
      <c r="C108" s="78">
        <f>VLOOKUP(GroupVertices[[#This Row],[Vertex]],Vertices[],MATCH("ID",Vertices[[#Headers],[Vertex]:[Vertex Group]],0),FALSE)</f>
        <v>14</v>
      </c>
    </row>
    <row r="109" spans="1:3" ht="15">
      <c r="A109" s="78" t="s">
        <v>5616</v>
      </c>
      <c r="B109" s="86" t="s">
        <v>395</v>
      </c>
      <c r="C109" s="78">
        <f>VLOOKUP(GroupVertices[[#This Row],[Vertex]],Vertices[],MATCH("ID",Vertices[[#Headers],[Vertex]:[Vertex Group]],0),FALSE)</f>
        <v>108</v>
      </c>
    </row>
    <row r="110" spans="1:3" ht="15">
      <c r="A110" s="78" t="s">
        <v>5616</v>
      </c>
      <c r="B110" s="86" t="s">
        <v>360</v>
      </c>
      <c r="C110" s="78">
        <f>VLOOKUP(GroupVertices[[#This Row],[Vertex]],Vertices[],MATCH("ID",Vertices[[#Headers],[Vertex]:[Vertex Group]],0),FALSE)</f>
        <v>120</v>
      </c>
    </row>
    <row r="111" spans="1:3" ht="15">
      <c r="A111" s="78" t="s">
        <v>5616</v>
      </c>
      <c r="B111" s="86" t="s">
        <v>365</v>
      </c>
      <c r="C111" s="78">
        <f>VLOOKUP(GroupVertices[[#This Row],[Vertex]],Vertices[],MATCH("ID",Vertices[[#Headers],[Vertex]:[Vertex Group]],0),FALSE)</f>
        <v>25</v>
      </c>
    </row>
    <row r="112" spans="1:3" ht="15">
      <c r="A112" s="78" t="s">
        <v>5616</v>
      </c>
      <c r="B112" s="86" t="s">
        <v>285</v>
      </c>
      <c r="C112" s="78">
        <f>VLOOKUP(GroupVertices[[#This Row],[Vertex]],Vertices[],MATCH("ID",Vertices[[#Headers],[Vertex]:[Vertex Group]],0),FALSE)</f>
        <v>119</v>
      </c>
    </row>
    <row r="113" spans="1:3" ht="15">
      <c r="A113" s="78" t="s">
        <v>5616</v>
      </c>
      <c r="B113" s="86" t="s">
        <v>471</v>
      </c>
      <c r="C113" s="78">
        <f>VLOOKUP(GroupVertices[[#This Row],[Vertex]],Vertices[],MATCH("ID",Vertices[[#Headers],[Vertex]:[Vertex Group]],0),FALSE)</f>
        <v>10</v>
      </c>
    </row>
    <row r="114" spans="1:3" ht="15">
      <c r="A114" s="78" t="s">
        <v>5616</v>
      </c>
      <c r="B114" s="86" t="s">
        <v>357</v>
      </c>
      <c r="C114" s="78">
        <f>VLOOKUP(GroupVertices[[#This Row],[Vertex]],Vertices[],MATCH("ID",Vertices[[#Headers],[Vertex]:[Vertex Group]],0),FALSE)</f>
        <v>129</v>
      </c>
    </row>
    <row r="115" spans="1:3" ht="15">
      <c r="A115" s="78" t="s">
        <v>5617</v>
      </c>
      <c r="B115" s="86" t="s">
        <v>286</v>
      </c>
      <c r="C115" s="78">
        <f>VLOOKUP(GroupVertices[[#This Row],[Vertex]],Vertices[],MATCH("ID",Vertices[[#Headers],[Vertex]:[Vertex Group]],0),FALSE)</f>
        <v>58</v>
      </c>
    </row>
    <row r="116" spans="1:3" ht="15">
      <c r="A116" s="78" t="s">
        <v>5617</v>
      </c>
      <c r="B116" s="86" t="s">
        <v>474</v>
      </c>
      <c r="C116" s="78">
        <f>VLOOKUP(GroupVertices[[#This Row],[Vertex]],Vertices[],MATCH("ID",Vertices[[#Headers],[Vertex]:[Vertex Group]],0),FALSE)</f>
        <v>60</v>
      </c>
    </row>
    <row r="117" spans="1:3" ht="15">
      <c r="A117" s="78" t="s">
        <v>5617</v>
      </c>
      <c r="B117" s="86" t="s">
        <v>534</v>
      </c>
      <c r="C117" s="78">
        <f>VLOOKUP(GroupVertices[[#This Row],[Vertex]],Vertices[],MATCH("ID",Vertices[[#Headers],[Vertex]:[Vertex Group]],0),FALSE)</f>
        <v>48</v>
      </c>
    </row>
    <row r="118" spans="1:3" ht="15">
      <c r="A118" s="78" t="s">
        <v>5617</v>
      </c>
      <c r="B118" s="86" t="s">
        <v>535</v>
      </c>
      <c r="C118" s="78">
        <f>VLOOKUP(GroupVertices[[#This Row],[Vertex]],Vertices[],MATCH("ID",Vertices[[#Headers],[Vertex]:[Vertex Group]],0),FALSE)</f>
        <v>49</v>
      </c>
    </row>
    <row r="119" spans="1:3" ht="15">
      <c r="A119" s="78" t="s">
        <v>5617</v>
      </c>
      <c r="B119" s="86" t="s">
        <v>388</v>
      </c>
      <c r="C119" s="78">
        <f>VLOOKUP(GroupVertices[[#This Row],[Vertex]],Vertices[],MATCH("ID",Vertices[[#Headers],[Vertex]:[Vertex Group]],0),FALSE)</f>
        <v>59</v>
      </c>
    </row>
    <row r="120" spans="1:3" ht="15">
      <c r="A120" s="78" t="s">
        <v>5617</v>
      </c>
      <c r="B120" s="86" t="s">
        <v>387</v>
      </c>
      <c r="C120" s="78">
        <f>VLOOKUP(GroupVertices[[#This Row],[Vertex]],Vertices[],MATCH("ID",Vertices[[#Headers],[Vertex]:[Vertex Group]],0),FALSE)</f>
        <v>57</v>
      </c>
    </row>
    <row r="121" spans="1:3" ht="15">
      <c r="A121" s="78" t="s">
        <v>5618</v>
      </c>
      <c r="B121" s="86" t="s">
        <v>546</v>
      </c>
      <c r="C121" s="78">
        <f>VLOOKUP(GroupVertices[[#This Row],[Vertex]],Vertices[],MATCH("ID",Vertices[[#Headers],[Vertex]:[Vertex Group]],0),FALSE)</f>
        <v>196</v>
      </c>
    </row>
    <row r="122" spans="1:3" ht="15">
      <c r="A122" s="78" t="s">
        <v>5618</v>
      </c>
      <c r="B122" s="86" t="s">
        <v>545</v>
      </c>
      <c r="C122" s="78">
        <f>VLOOKUP(GroupVertices[[#This Row],[Vertex]],Vertices[],MATCH("ID",Vertices[[#Headers],[Vertex]:[Vertex Group]],0),FALSE)</f>
        <v>195</v>
      </c>
    </row>
    <row r="123" spans="1:3" ht="15">
      <c r="A123" s="78" t="s">
        <v>5618</v>
      </c>
      <c r="B123" s="86" t="s">
        <v>547</v>
      </c>
      <c r="C123" s="78">
        <f>VLOOKUP(GroupVertices[[#This Row],[Vertex]],Vertices[],MATCH("ID",Vertices[[#Headers],[Vertex]:[Vertex Group]],0),FALSE)</f>
        <v>197</v>
      </c>
    </row>
    <row r="124" spans="1:3" ht="15">
      <c r="A124" s="78" t="s">
        <v>5618</v>
      </c>
      <c r="B124" s="86" t="s">
        <v>548</v>
      </c>
      <c r="C124" s="78">
        <f>VLOOKUP(GroupVertices[[#This Row],[Vertex]],Vertices[],MATCH("ID",Vertices[[#Headers],[Vertex]:[Vertex Group]],0),FALSE)</f>
        <v>198</v>
      </c>
    </row>
    <row r="125" spans="1:3" ht="15">
      <c r="A125" s="78" t="s">
        <v>5618</v>
      </c>
      <c r="B125" s="86" t="s">
        <v>386</v>
      </c>
      <c r="C125" s="78">
        <f>VLOOKUP(GroupVertices[[#This Row],[Vertex]],Vertices[],MATCH("ID",Vertices[[#Headers],[Vertex]:[Vertex Group]],0),FALSE)</f>
        <v>41</v>
      </c>
    </row>
    <row r="126" spans="1:3" ht="15">
      <c r="A126" s="78" t="s">
        <v>5619</v>
      </c>
      <c r="B126" s="86" t="s">
        <v>359</v>
      </c>
      <c r="C126" s="78">
        <f>VLOOKUP(GroupVertices[[#This Row],[Vertex]],Vertices[],MATCH("ID",Vertices[[#Headers],[Vertex]:[Vertex Group]],0),FALSE)</f>
        <v>194</v>
      </c>
    </row>
    <row r="127" spans="1:3" ht="15">
      <c r="A127" s="78" t="s">
        <v>5619</v>
      </c>
      <c r="B127" s="86" t="s">
        <v>358</v>
      </c>
      <c r="C127" s="78">
        <f>VLOOKUP(GroupVertices[[#This Row],[Vertex]],Vertices[],MATCH("ID",Vertices[[#Headers],[Vertex]:[Vertex Group]],0),FALSE)</f>
        <v>43</v>
      </c>
    </row>
    <row r="128" spans="1:3" ht="15">
      <c r="A128" s="78" t="s">
        <v>5619</v>
      </c>
      <c r="B128" s="86" t="s">
        <v>229</v>
      </c>
      <c r="C128" s="78">
        <f>VLOOKUP(GroupVertices[[#This Row],[Vertex]],Vertices[],MATCH("ID",Vertices[[#Headers],[Vertex]:[Vertex Group]],0),FALSE)</f>
        <v>192</v>
      </c>
    </row>
    <row r="129" spans="1:3" ht="15">
      <c r="A129" s="78" t="s">
        <v>5619</v>
      </c>
      <c r="B129" s="86" t="s">
        <v>228</v>
      </c>
      <c r="C129" s="78">
        <f>VLOOKUP(GroupVertices[[#This Row],[Vertex]],Vertices[],MATCH("ID",Vertices[[#Headers],[Vertex]:[Vertex Group]],0),FALSE)</f>
        <v>191</v>
      </c>
    </row>
    <row r="130" spans="1:3" ht="15">
      <c r="A130" s="78" t="s">
        <v>5619</v>
      </c>
      <c r="B130" s="86" t="s">
        <v>513</v>
      </c>
      <c r="C130" s="78">
        <f>VLOOKUP(GroupVertices[[#This Row],[Vertex]],Vertices[],MATCH("ID",Vertices[[#Headers],[Vertex]:[Vertex Group]],0),FALSE)</f>
        <v>193</v>
      </c>
    </row>
    <row r="131" spans="1:3" ht="15">
      <c r="A131" s="78" t="s">
        <v>5620</v>
      </c>
      <c r="B131" s="86" t="s">
        <v>558</v>
      </c>
      <c r="C131" s="78">
        <f>VLOOKUP(GroupVertices[[#This Row],[Vertex]],Vertices[],MATCH("ID",Vertices[[#Headers],[Vertex]:[Vertex Group]],0),FALSE)</f>
        <v>190</v>
      </c>
    </row>
    <row r="132" spans="1:3" ht="15">
      <c r="A132" s="78" t="s">
        <v>5620</v>
      </c>
      <c r="B132" s="86" t="s">
        <v>557</v>
      </c>
      <c r="C132" s="78">
        <f>VLOOKUP(GroupVertices[[#This Row],[Vertex]],Vertices[],MATCH("ID",Vertices[[#Headers],[Vertex]:[Vertex Group]],0),FALSE)</f>
        <v>189</v>
      </c>
    </row>
    <row r="133" spans="1:3" ht="15">
      <c r="A133" s="78" t="s">
        <v>5620</v>
      </c>
      <c r="B133" s="86" t="s">
        <v>494</v>
      </c>
      <c r="C133" s="78">
        <f>VLOOKUP(GroupVertices[[#This Row],[Vertex]],Vertices[],MATCH("ID",Vertices[[#Headers],[Vertex]:[Vertex Group]],0),FALSE)</f>
        <v>47</v>
      </c>
    </row>
    <row r="134" spans="1:3" ht="15">
      <c r="A134" s="78" t="s">
        <v>5620</v>
      </c>
      <c r="B134" s="86" t="s">
        <v>556</v>
      </c>
      <c r="C134" s="78">
        <f>VLOOKUP(GroupVertices[[#This Row],[Vertex]],Vertices[],MATCH("ID",Vertices[[#Headers],[Vertex]:[Vertex Group]],0),FALSE)</f>
        <v>188</v>
      </c>
    </row>
    <row r="135" spans="1:3" ht="15">
      <c r="A135" s="78" t="s">
        <v>5621</v>
      </c>
      <c r="B135" s="86" t="s">
        <v>417</v>
      </c>
      <c r="C135" s="78">
        <f>VLOOKUP(GroupVertices[[#This Row],[Vertex]],Vertices[],MATCH("ID",Vertices[[#Headers],[Vertex]:[Vertex Group]],0),FALSE)</f>
        <v>56</v>
      </c>
    </row>
    <row r="136" spans="1:3" ht="15">
      <c r="A136" s="78" t="s">
        <v>5621</v>
      </c>
      <c r="B136" s="86" t="s">
        <v>551</v>
      </c>
      <c r="C136" s="78">
        <f>VLOOKUP(GroupVertices[[#This Row],[Vertex]],Vertices[],MATCH("ID",Vertices[[#Headers],[Vertex]:[Vertex Group]],0),FALSE)</f>
        <v>176</v>
      </c>
    </row>
    <row r="137" spans="1:3" ht="15">
      <c r="A137" s="78" t="s">
        <v>5621</v>
      </c>
      <c r="B137" s="86" t="s">
        <v>552</v>
      </c>
      <c r="C137" s="78">
        <f>VLOOKUP(GroupVertices[[#This Row],[Vertex]],Vertices[],MATCH("ID",Vertices[[#Headers],[Vertex]:[Vertex Group]],0),FALSE)</f>
        <v>177</v>
      </c>
    </row>
    <row r="138" spans="1:3" ht="15">
      <c r="A138" s="78" t="s">
        <v>5622</v>
      </c>
      <c r="B138" s="86" t="s">
        <v>525</v>
      </c>
      <c r="C138" s="78">
        <f>VLOOKUP(GroupVertices[[#This Row],[Vertex]],Vertices[],MATCH("ID",Vertices[[#Headers],[Vertex]:[Vertex Group]],0),FALSE)</f>
        <v>171</v>
      </c>
    </row>
    <row r="139" spans="1:3" ht="15">
      <c r="A139" s="78" t="s">
        <v>5622</v>
      </c>
      <c r="B139" s="86" t="s">
        <v>239</v>
      </c>
      <c r="C139" s="78">
        <f>VLOOKUP(GroupVertices[[#This Row],[Vertex]],Vertices[],MATCH("ID",Vertices[[#Headers],[Vertex]:[Vertex Group]],0),FALSE)</f>
        <v>173</v>
      </c>
    </row>
    <row r="140" spans="1:3" ht="15">
      <c r="A140" s="78" t="s">
        <v>5622</v>
      </c>
      <c r="B140" s="86" t="s">
        <v>238</v>
      </c>
      <c r="C140" s="78">
        <f>VLOOKUP(GroupVertices[[#This Row],[Vertex]],Vertices[],MATCH("ID",Vertices[[#Headers],[Vertex]:[Vertex Group]],0),FALSE)</f>
        <v>172</v>
      </c>
    </row>
    <row r="141" spans="1:3" ht="15">
      <c r="A141" s="78" t="s">
        <v>5623</v>
      </c>
      <c r="B141" s="86" t="s">
        <v>405</v>
      </c>
      <c r="C141" s="78">
        <f>VLOOKUP(GroupVertices[[#This Row],[Vertex]],Vertices[],MATCH("ID",Vertices[[#Headers],[Vertex]:[Vertex Group]],0),FALSE)</f>
        <v>52</v>
      </c>
    </row>
    <row r="142" spans="1:3" ht="15">
      <c r="A142" s="78" t="s">
        <v>5623</v>
      </c>
      <c r="B142" s="86" t="s">
        <v>404</v>
      </c>
      <c r="C142" s="78">
        <f>VLOOKUP(GroupVertices[[#This Row],[Vertex]],Vertices[],MATCH("ID",Vertices[[#Headers],[Vertex]:[Vertex Group]],0),FALSE)</f>
        <v>183</v>
      </c>
    </row>
    <row r="143" spans="1:3" ht="15">
      <c r="A143" s="78" t="s">
        <v>5623</v>
      </c>
      <c r="B143" s="86" t="s">
        <v>406</v>
      </c>
      <c r="C143" s="78">
        <f>VLOOKUP(GroupVertices[[#This Row],[Vertex]],Vertices[],MATCH("ID",Vertices[[#Headers],[Vertex]:[Vertex Group]],0),FALSE)</f>
        <v>184</v>
      </c>
    </row>
    <row r="144" spans="1:3" ht="15">
      <c r="A144" s="78" t="s">
        <v>5624</v>
      </c>
      <c r="B144" s="86" t="s">
        <v>267</v>
      </c>
      <c r="C144" s="78">
        <f>VLOOKUP(GroupVertices[[#This Row],[Vertex]],Vertices[],MATCH("ID",Vertices[[#Headers],[Vertex]:[Vertex Group]],0),FALSE)</f>
        <v>181</v>
      </c>
    </row>
    <row r="145" spans="1:3" ht="15">
      <c r="A145" s="78" t="s">
        <v>5624</v>
      </c>
      <c r="B145" s="86" t="s">
        <v>490</v>
      </c>
      <c r="C145" s="78">
        <f>VLOOKUP(GroupVertices[[#This Row],[Vertex]],Vertices[],MATCH("ID",Vertices[[#Headers],[Vertex]:[Vertex Group]],0),FALSE)</f>
        <v>187</v>
      </c>
    </row>
    <row r="146" spans="1:3" ht="15">
      <c r="A146" s="78" t="s">
        <v>5624</v>
      </c>
      <c r="B146" s="86" t="s">
        <v>489</v>
      </c>
      <c r="C146" s="78">
        <f>VLOOKUP(GroupVertices[[#This Row],[Vertex]],Vertices[],MATCH("ID",Vertices[[#Headers],[Vertex]:[Vertex Group]],0),FALSE)</f>
        <v>51</v>
      </c>
    </row>
    <row r="147" spans="1:3" ht="15">
      <c r="A147" s="78" t="s">
        <v>5625</v>
      </c>
      <c r="B147" s="86" t="s">
        <v>240</v>
      </c>
      <c r="C147" s="78">
        <f>VLOOKUP(GroupVertices[[#This Row],[Vertex]],Vertices[],MATCH("ID",Vertices[[#Headers],[Vertex]:[Vertex Group]],0),FALSE)</f>
        <v>178</v>
      </c>
    </row>
    <row r="148" spans="1:3" ht="15">
      <c r="A148" s="78" t="s">
        <v>5625</v>
      </c>
      <c r="B148" s="86" t="s">
        <v>242</v>
      </c>
      <c r="C148" s="78">
        <f>VLOOKUP(GroupVertices[[#This Row],[Vertex]],Vertices[],MATCH("ID",Vertices[[#Headers],[Vertex]:[Vertex Group]],0),FALSE)</f>
        <v>179</v>
      </c>
    </row>
    <row r="149" spans="1:3" ht="15">
      <c r="A149" s="78" t="s">
        <v>5625</v>
      </c>
      <c r="B149" s="86" t="s">
        <v>241</v>
      </c>
      <c r="C149" s="78">
        <f>VLOOKUP(GroupVertices[[#This Row],[Vertex]],Vertices[],MATCH("ID",Vertices[[#Headers],[Vertex]:[Vertex Group]],0),FALSE)</f>
        <v>50</v>
      </c>
    </row>
    <row r="150" spans="1:3" ht="15">
      <c r="A150" s="78" t="s">
        <v>5626</v>
      </c>
      <c r="B150" s="86" t="s">
        <v>539</v>
      </c>
      <c r="C150" s="78">
        <f>VLOOKUP(GroupVertices[[#This Row],[Vertex]],Vertices[],MATCH("ID",Vertices[[#Headers],[Vertex]:[Vertex Group]],0),FALSE)</f>
        <v>175</v>
      </c>
    </row>
    <row r="151" spans="1:3" ht="15">
      <c r="A151" s="78" t="s">
        <v>5626</v>
      </c>
      <c r="B151" s="86" t="s">
        <v>319</v>
      </c>
      <c r="C151" s="78">
        <f>VLOOKUP(GroupVertices[[#This Row],[Vertex]],Vertices[],MATCH("ID",Vertices[[#Headers],[Vertex]:[Vertex Group]],0),FALSE)</f>
        <v>54</v>
      </c>
    </row>
    <row r="152" spans="1:3" ht="15">
      <c r="A152" s="78" t="s">
        <v>5626</v>
      </c>
      <c r="B152" s="86" t="s">
        <v>303</v>
      </c>
      <c r="C152" s="78">
        <f>VLOOKUP(GroupVertices[[#This Row],[Vertex]],Vertices[],MATCH("ID",Vertices[[#Headers],[Vertex]:[Vertex Group]],0),FALSE)</f>
        <v>182</v>
      </c>
    </row>
    <row r="153" spans="1:3" ht="15">
      <c r="A153" s="78" t="s">
        <v>5627</v>
      </c>
      <c r="B153" s="86" t="s">
        <v>441</v>
      </c>
      <c r="C153" s="78">
        <f>VLOOKUP(GroupVertices[[#This Row],[Vertex]],Vertices[],MATCH("ID",Vertices[[#Headers],[Vertex]:[Vertex Group]],0),FALSE)</f>
        <v>186</v>
      </c>
    </row>
    <row r="154" spans="1:3" ht="15">
      <c r="A154" s="78" t="s">
        <v>5627</v>
      </c>
      <c r="B154" s="86" t="s">
        <v>440</v>
      </c>
      <c r="C154" s="78">
        <f>VLOOKUP(GroupVertices[[#This Row],[Vertex]],Vertices[],MATCH("ID",Vertices[[#Headers],[Vertex]:[Vertex Group]],0),FALSE)</f>
        <v>53</v>
      </c>
    </row>
    <row r="155" spans="1:3" ht="15">
      <c r="A155" s="78" t="s">
        <v>5627</v>
      </c>
      <c r="B155" s="86" t="s">
        <v>439</v>
      </c>
      <c r="C155" s="78">
        <f>VLOOKUP(GroupVertices[[#This Row],[Vertex]],Vertices[],MATCH("ID",Vertices[[#Headers],[Vertex]:[Vertex Group]],0),FALSE)</f>
        <v>185</v>
      </c>
    </row>
    <row r="156" spans="1:3" ht="15">
      <c r="A156" s="78" t="s">
        <v>5628</v>
      </c>
      <c r="B156" s="86" t="s">
        <v>247</v>
      </c>
      <c r="C156" s="78">
        <f>VLOOKUP(GroupVertices[[#This Row],[Vertex]],Vertices[],MATCH("ID",Vertices[[#Headers],[Vertex]:[Vertex Group]],0),FALSE)</f>
        <v>180</v>
      </c>
    </row>
    <row r="157" spans="1:3" ht="15">
      <c r="A157" s="78" t="s">
        <v>5628</v>
      </c>
      <c r="B157" s="86" t="s">
        <v>298</v>
      </c>
      <c r="C157" s="78">
        <f>VLOOKUP(GroupVertices[[#This Row],[Vertex]],Vertices[],MATCH("ID",Vertices[[#Headers],[Vertex]:[Vertex Group]],0),FALSE)</f>
        <v>55</v>
      </c>
    </row>
    <row r="158" spans="1:3" ht="15">
      <c r="A158" s="78" t="s">
        <v>5628</v>
      </c>
      <c r="B158" s="86" t="s">
        <v>297</v>
      </c>
      <c r="C158" s="78">
        <f>VLOOKUP(GroupVertices[[#This Row],[Vertex]],Vertices[],MATCH("ID",Vertices[[#Headers],[Vertex]:[Vertex Group]],0),FALSE)</f>
        <v>174</v>
      </c>
    </row>
    <row r="159" spans="1:3" ht="15">
      <c r="A159" s="78" t="s">
        <v>5629</v>
      </c>
      <c r="B159" s="86" t="s">
        <v>339</v>
      </c>
      <c r="C159" s="78">
        <f>VLOOKUP(GroupVertices[[#This Row],[Vertex]],Vertices[],MATCH("ID",Vertices[[#Headers],[Vertex]:[Vertex Group]],0),FALSE)</f>
        <v>110</v>
      </c>
    </row>
    <row r="160" spans="1:3" ht="15">
      <c r="A160" s="78" t="s">
        <v>5629</v>
      </c>
      <c r="B160" s="86" t="s">
        <v>341</v>
      </c>
      <c r="C160" s="78">
        <f>VLOOKUP(GroupVertices[[#This Row],[Vertex]],Vertices[],MATCH("ID",Vertices[[#Headers],[Vertex]:[Vertex Group]],0),FALSE)</f>
        <v>111</v>
      </c>
    </row>
    <row r="161" spans="1:3" ht="15">
      <c r="A161" s="78" t="s">
        <v>5629</v>
      </c>
      <c r="B161" s="86" t="s">
        <v>340</v>
      </c>
      <c r="C161" s="78">
        <f>VLOOKUP(GroupVertices[[#This Row],[Vertex]],Vertices[],MATCH("ID",Vertices[[#Headers],[Vertex]:[Vertex Group]],0),FALSE)</f>
        <v>19</v>
      </c>
    </row>
    <row r="162" spans="1:3" ht="15">
      <c r="A162" s="78" t="s">
        <v>5630</v>
      </c>
      <c r="B162" s="86" t="s">
        <v>217</v>
      </c>
      <c r="C162" s="78">
        <f>VLOOKUP(GroupVertices[[#This Row],[Vertex]],Vertices[],MATCH("ID",Vertices[[#Headers],[Vertex]:[Vertex Group]],0),FALSE)</f>
        <v>156</v>
      </c>
    </row>
    <row r="163" spans="1:3" ht="15">
      <c r="A163" s="78" t="s">
        <v>5630</v>
      </c>
      <c r="B163" s="86" t="s">
        <v>521</v>
      </c>
      <c r="C163" s="78">
        <f>VLOOKUP(GroupVertices[[#This Row],[Vertex]],Vertices[],MATCH("ID",Vertices[[#Headers],[Vertex]:[Vertex Group]],0),FALSE)</f>
        <v>140</v>
      </c>
    </row>
    <row r="164" spans="1:3" ht="15">
      <c r="A164" s="78" t="s">
        <v>5631</v>
      </c>
      <c r="B164" s="86" t="s">
        <v>345</v>
      </c>
      <c r="C164" s="78">
        <f>VLOOKUP(GroupVertices[[#This Row],[Vertex]],Vertices[],MATCH("ID",Vertices[[#Headers],[Vertex]:[Vertex Group]],0),FALSE)</f>
        <v>165</v>
      </c>
    </row>
    <row r="165" spans="1:3" ht="15">
      <c r="A165" s="78" t="s">
        <v>5631</v>
      </c>
      <c r="B165" s="86" t="s">
        <v>543</v>
      </c>
      <c r="C165" s="78">
        <f>VLOOKUP(GroupVertices[[#This Row],[Vertex]],Vertices[],MATCH("ID",Vertices[[#Headers],[Vertex]:[Vertex Group]],0),FALSE)</f>
        <v>149</v>
      </c>
    </row>
    <row r="166" spans="1:3" ht="15">
      <c r="A166" s="78" t="s">
        <v>5632</v>
      </c>
      <c r="B166" s="86" t="s">
        <v>559</v>
      </c>
      <c r="C166" s="78">
        <f>VLOOKUP(GroupVertices[[#This Row],[Vertex]],Vertices[],MATCH("ID",Vertices[[#Headers],[Vertex]:[Vertex Group]],0),FALSE)</f>
        <v>155</v>
      </c>
    </row>
    <row r="167" spans="1:3" ht="15">
      <c r="A167" s="78" t="s">
        <v>5632</v>
      </c>
      <c r="B167" s="86" t="s">
        <v>508</v>
      </c>
      <c r="C167" s="78">
        <f>VLOOKUP(GroupVertices[[#This Row],[Vertex]],Vertices[],MATCH("ID",Vertices[[#Headers],[Vertex]:[Vertex Group]],0),FALSE)</f>
        <v>169</v>
      </c>
    </row>
    <row r="168" spans="1:3" ht="15">
      <c r="A168" s="78" t="s">
        <v>5633</v>
      </c>
      <c r="B168" s="86" t="s">
        <v>320</v>
      </c>
      <c r="C168" s="78">
        <f>VLOOKUP(GroupVertices[[#This Row],[Vertex]],Vertices[],MATCH("ID",Vertices[[#Headers],[Vertex]:[Vertex Group]],0),FALSE)</f>
        <v>162</v>
      </c>
    </row>
    <row r="169" spans="1:3" ht="15">
      <c r="A169" s="78" t="s">
        <v>5633</v>
      </c>
      <c r="B169" s="86" t="s">
        <v>540</v>
      </c>
      <c r="C169" s="78">
        <f>VLOOKUP(GroupVertices[[#This Row],[Vertex]],Vertices[],MATCH("ID",Vertices[[#Headers],[Vertex]:[Vertex Group]],0),FALSE)</f>
        <v>147</v>
      </c>
    </row>
    <row r="170" spans="1:3" ht="15">
      <c r="A170" s="78" t="s">
        <v>5634</v>
      </c>
      <c r="B170" s="86" t="s">
        <v>324</v>
      </c>
      <c r="C170" s="78">
        <f>VLOOKUP(GroupVertices[[#This Row],[Vertex]],Vertices[],MATCH("ID",Vertices[[#Headers],[Vertex]:[Vertex Group]],0),FALSE)</f>
        <v>163</v>
      </c>
    </row>
    <row r="171" spans="1:3" ht="15">
      <c r="A171" s="78" t="s">
        <v>5634</v>
      </c>
      <c r="B171" s="86" t="s">
        <v>541</v>
      </c>
      <c r="C171" s="78">
        <f>VLOOKUP(GroupVertices[[#This Row],[Vertex]],Vertices[],MATCH("ID",Vertices[[#Headers],[Vertex]:[Vertex Group]],0),FALSE)</f>
        <v>148</v>
      </c>
    </row>
    <row r="172" spans="1:3" ht="15">
      <c r="A172" s="78" t="s">
        <v>5635</v>
      </c>
      <c r="B172" s="86" t="s">
        <v>292</v>
      </c>
      <c r="C172" s="78">
        <f>VLOOKUP(GroupVertices[[#This Row],[Vertex]],Vertices[],MATCH("ID",Vertices[[#Headers],[Vertex]:[Vertex Group]],0),FALSE)</f>
        <v>159</v>
      </c>
    </row>
    <row r="173" spans="1:3" ht="15">
      <c r="A173" s="78" t="s">
        <v>5635</v>
      </c>
      <c r="B173" s="86" t="s">
        <v>536</v>
      </c>
      <c r="C173" s="78">
        <f>VLOOKUP(GroupVertices[[#This Row],[Vertex]],Vertices[],MATCH("ID",Vertices[[#Headers],[Vertex]:[Vertex Group]],0),FALSE)</f>
        <v>145</v>
      </c>
    </row>
    <row r="174" spans="1:3" ht="15">
      <c r="A174" s="78" t="s">
        <v>5636</v>
      </c>
      <c r="B174" s="86" t="s">
        <v>305</v>
      </c>
      <c r="C174" s="78">
        <f>VLOOKUP(GroupVertices[[#This Row],[Vertex]],Vertices[],MATCH("ID",Vertices[[#Headers],[Vertex]:[Vertex Group]],0),FALSE)</f>
        <v>160</v>
      </c>
    </row>
    <row r="175" spans="1:3" ht="15">
      <c r="A175" s="78" t="s">
        <v>5636</v>
      </c>
      <c r="B175" s="86" t="s">
        <v>537</v>
      </c>
      <c r="C175" s="78">
        <f>VLOOKUP(GroupVertices[[#This Row],[Vertex]],Vertices[],MATCH("ID",Vertices[[#Headers],[Vertex]:[Vertex Group]],0),FALSE)</f>
        <v>146</v>
      </c>
    </row>
    <row r="176" spans="1:3" ht="15">
      <c r="A176" s="78" t="s">
        <v>5637</v>
      </c>
      <c r="B176" s="86" t="s">
        <v>401</v>
      </c>
      <c r="C176" s="78">
        <f>VLOOKUP(GroupVertices[[#This Row],[Vertex]],Vertices[],MATCH("ID",Vertices[[#Headers],[Vertex]:[Vertex Group]],0),FALSE)</f>
        <v>166</v>
      </c>
    </row>
    <row r="177" spans="1:3" ht="15">
      <c r="A177" s="78" t="s">
        <v>5637</v>
      </c>
      <c r="B177" s="86" t="s">
        <v>549</v>
      </c>
      <c r="C177" s="78">
        <f>VLOOKUP(GroupVertices[[#This Row],[Vertex]],Vertices[],MATCH("ID",Vertices[[#Headers],[Vertex]:[Vertex Group]],0),FALSE)</f>
        <v>151</v>
      </c>
    </row>
    <row r="178" spans="1:3" ht="15">
      <c r="A178" s="78" t="s">
        <v>5638</v>
      </c>
      <c r="B178" s="86" t="s">
        <v>550</v>
      </c>
      <c r="C178" s="78">
        <f>VLOOKUP(GroupVertices[[#This Row],[Vertex]],Vertices[],MATCH("ID",Vertices[[#Headers],[Vertex]:[Vertex Group]],0),FALSE)</f>
        <v>152</v>
      </c>
    </row>
    <row r="179" spans="1:3" ht="15">
      <c r="A179" s="78" t="s">
        <v>5638</v>
      </c>
      <c r="B179" s="86" t="s">
        <v>402</v>
      </c>
      <c r="C179" s="78">
        <f>VLOOKUP(GroupVertices[[#This Row],[Vertex]],Vertices[],MATCH("ID",Vertices[[#Headers],[Vertex]:[Vertex Group]],0),FALSE)</f>
        <v>167</v>
      </c>
    </row>
    <row r="180" spans="1:3" ht="15">
      <c r="A180" s="78" t="s">
        <v>5639</v>
      </c>
      <c r="B180" s="86" t="s">
        <v>533</v>
      </c>
      <c r="C180" s="78">
        <f>VLOOKUP(GroupVertices[[#This Row],[Vertex]],Vertices[],MATCH("ID",Vertices[[#Headers],[Vertex]:[Vertex Group]],0),FALSE)</f>
        <v>144</v>
      </c>
    </row>
    <row r="181" spans="1:3" ht="15">
      <c r="A181" s="78" t="s">
        <v>5639</v>
      </c>
      <c r="B181" s="86" t="s">
        <v>284</v>
      </c>
      <c r="C181" s="78">
        <f>VLOOKUP(GroupVertices[[#This Row],[Vertex]],Vertices[],MATCH("ID",Vertices[[#Headers],[Vertex]:[Vertex Group]],0),FALSE)</f>
        <v>143</v>
      </c>
    </row>
    <row r="182" spans="1:3" ht="15">
      <c r="A182" s="78" t="s">
        <v>5640</v>
      </c>
      <c r="B182" s="86" t="s">
        <v>226</v>
      </c>
      <c r="C182" s="78">
        <f>VLOOKUP(GroupVertices[[#This Row],[Vertex]],Vertices[],MATCH("ID",Vertices[[#Headers],[Vertex]:[Vertex Group]],0),FALSE)</f>
        <v>133</v>
      </c>
    </row>
    <row r="183" spans="1:3" ht="15">
      <c r="A183" s="78" t="s">
        <v>5640</v>
      </c>
      <c r="B183" s="86" t="s">
        <v>227</v>
      </c>
      <c r="C183" s="78">
        <f>VLOOKUP(GroupVertices[[#This Row],[Vertex]],Vertices[],MATCH("ID",Vertices[[#Headers],[Vertex]:[Vertex Group]],0),FALSE)</f>
        <v>157</v>
      </c>
    </row>
    <row r="184" spans="1:3" ht="15">
      <c r="A184" s="78" t="s">
        <v>5641</v>
      </c>
      <c r="B184" s="86" t="s">
        <v>354</v>
      </c>
      <c r="C184" s="78">
        <f>VLOOKUP(GroupVertices[[#This Row],[Vertex]],Vertices[],MATCH("ID",Vertices[[#Headers],[Vertex]:[Vertex Group]],0),FALSE)</f>
        <v>150</v>
      </c>
    </row>
    <row r="185" spans="1:3" ht="15">
      <c r="A185" s="78" t="s">
        <v>5641</v>
      </c>
      <c r="B185" s="86" t="s">
        <v>355</v>
      </c>
      <c r="C185" s="78">
        <f>VLOOKUP(GroupVertices[[#This Row],[Vertex]],Vertices[],MATCH("ID",Vertices[[#Headers],[Vertex]:[Vertex Group]],0),FALSE)</f>
        <v>137</v>
      </c>
    </row>
    <row r="186" spans="1:3" ht="15">
      <c r="A186" s="78" t="s">
        <v>5642</v>
      </c>
      <c r="B186" s="86" t="s">
        <v>509</v>
      </c>
      <c r="C186" s="78">
        <f>VLOOKUP(GroupVertices[[#This Row],[Vertex]],Vertices[],MATCH("ID",Vertices[[#Headers],[Vertex]:[Vertex Group]],0),FALSE)</f>
        <v>139</v>
      </c>
    </row>
    <row r="187" spans="1:3" ht="15">
      <c r="A187" s="78" t="s">
        <v>5642</v>
      </c>
      <c r="B187" s="86" t="s">
        <v>510</v>
      </c>
      <c r="C187" s="78">
        <f>VLOOKUP(GroupVertices[[#This Row],[Vertex]],Vertices[],MATCH("ID",Vertices[[#Headers],[Vertex]:[Vertex Group]],0),FALSE)</f>
        <v>170</v>
      </c>
    </row>
    <row r="188" spans="1:3" ht="15">
      <c r="A188" s="78" t="s">
        <v>5643</v>
      </c>
      <c r="B188" s="86" t="s">
        <v>272</v>
      </c>
      <c r="C188" s="78">
        <f>VLOOKUP(GroupVertices[[#This Row],[Vertex]],Vertices[],MATCH("ID",Vertices[[#Headers],[Vertex]:[Vertex Group]],0),FALSE)</f>
        <v>141</v>
      </c>
    </row>
    <row r="189" spans="1:3" ht="15">
      <c r="A189" s="78" t="s">
        <v>5643</v>
      </c>
      <c r="B189" s="86" t="s">
        <v>532</v>
      </c>
      <c r="C189" s="78">
        <f>VLOOKUP(GroupVertices[[#This Row],[Vertex]],Vertices[],MATCH("ID",Vertices[[#Headers],[Vertex]:[Vertex Group]],0),FALSE)</f>
        <v>142</v>
      </c>
    </row>
    <row r="190" spans="1:3" ht="15">
      <c r="A190" s="78" t="s">
        <v>5644</v>
      </c>
      <c r="B190" s="86" t="s">
        <v>325</v>
      </c>
      <c r="C190" s="78">
        <f>VLOOKUP(GroupVertices[[#This Row],[Vertex]],Vertices[],MATCH("ID",Vertices[[#Headers],[Vertex]:[Vertex Group]],0),FALSE)</f>
        <v>136</v>
      </c>
    </row>
    <row r="191" spans="1:3" ht="15">
      <c r="A191" s="78" t="s">
        <v>5644</v>
      </c>
      <c r="B191" s="86" t="s">
        <v>326</v>
      </c>
      <c r="C191" s="78">
        <f>VLOOKUP(GroupVertices[[#This Row],[Vertex]],Vertices[],MATCH("ID",Vertices[[#Headers],[Vertex]:[Vertex Group]],0),FALSE)</f>
        <v>164</v>
      </c>
    </row>
    <row r="192" spans="1:3" ht="15">
      <c r="A192" s="78" t="s">
        <v>5645</v>
      </c>
      <c r="B192" s="86" t="s">
        <v>262</v>
      </c>
      <c r="C192" s="78">
        <f>VLOOKUP(GroupVertices[[#This Row],[Vertex]],Vertices[],MATCH("ID",Vertices[[#Headers],[Vertex]:[Vertex Group]],0),FALSE)</f>
        <v>134</v>
      </c>
    </row>
    <row r="193" spans="1:3" ht="15">
      <c r="A193" s="78" t="s">
        <v>5645</v>
      </c>
      <c r="B193" s="86" t="s">
        <v>263</v>
      </c>
      <c r="C193" s="78">
        <f>VLOOKUP(GroupVertices[[#This Row],[Vertex]],Vertices[],MATCH("ID",Vertices[[#Headers],[Vertex]:[Vertex Group]],0),FALSE)</f>
        <v>158</v>
      </c>
    </row>
    <row r="194" spans="1:3" ht="15">
      <c r="A194" s="78" t="s">
        <v>5646</v>
      </c>
      <c r="B194" s="86" t="s">
        <v>465</v>
      </c>
      <c r="C194" s="78">
        <f>VLOOKUP(GroupVertices[[#This Row],[Vertex]],Vertices[],MATCH("ID",Vertices[[#Headers],[Vertex]:[Vertex Group]],0),FALSE)</f>
        <v>138</v>
      </c>
    </row>
    <row r="195" spans="1:3" ht="15">
      <c r="A195" s="78" t="s">
        <v>5646</v>
      </c>
      <c r="B195" s="86" t="s">
        <v>466</v>
      </c>
      <c r="C195" s="78">
        <f>VLOOKUP(GroupVertices[[#This Row],[Vertex]],Vertices[],MATCH("ID",Vertices[[#Headers],[Vertex]:[Vertex Group]],0),FALSE)</f>
        <v>168</v>
      </c>
    </row>
    <row r="196" spans="1:3" ht="15">
      <c r="A196" s="78" t="s">
        <v>5647</v>
      </c>
      <c r="B196" s="86" t="s">
        <v>312</v>
      </c>
      <c r="C196" s="78">
        <f>VLOOKUP(GroupVertices[[#This Row],[Vertex]],Vertices[],MATCH("ID",Vertices[[#Headers],[Vertex]:[Vertex Group]],0),FALSE)</f>
        <v>135</v>
      </c>
    </row>
    <row r="197" spans="1:3" ht="15">
      <c r="A197" s="78" t="s">
        <v>5647</v>
      </c>
      <c r="B197" s="86" t="s">
        <v>313</v>
      </c>
      <c r="C197" s="78">
        <f>VLOOKUP(GroupVertices[[#This Row],[Vertex]],Vertices[],MATCH("ID",Vertices[[#Headers],[Vertex]:[Vertex Group]],0),FALSE)</f>
        <v>161</v>
      </c>
    </row>
    <row r="198" spans="1:3" ht="15">
      <c r="A198" s="78" t="s">
        <v>5648</v>
      </c>
      <c r="B198" s="86" t="s">
        <v>453</v>
      </c>
      <c r="C198" s="78">
        <f>VLOOKUP(GroupVertices[[#This Row],[Vertex]],Vertices[],MATCH("ID",Vertices[[#Headers],[Vertex]:[Vertex Group]],0),FALSE)</f>
        <v>153</v>
      </c>
    </row>
    <row r="199" spans="1:3" ht="15">
      <c r="A199" s="78" t="s">
        <v>5648</v>
      </c>
      <c r="B199" s="86" t="s">
        <v>553</v>
      </c>
      <c r="C199" s="78">
        <f>VLOOKUP(GroupVertices[[#This Row],[Vertex]],Vertices[],MATCH("ID",Vertices[[#Headers],[Vertex]:[Vertex Group]],0),FALSE)</f>
        <v>154</v>
      </c>
    </row>
    <row r="200" spans="1:3" ht="15">
      <c r="A200" s="78" t="s">
        <v>5649</v>
      </c>
      <c r="B200" s="86" t="s">
        <v>216</v>
      </c>
      <c r="C200" s="78">
        <f>VLOOKUP(GroupVertices[[#This Row],[Vertex]],Vertices[],MATCH("ID",Vertices[[#Headers],[Vertex]:[Vertex Group]],0),FALSE)</f>
        <v>201</v>
      </c>
    </row>
    <row r="201" spans="1:3" ht="15">
      <c r="A201" s="78" t="s">
        <v>5650</v>
      </c>
      <c r="B201" s="86" t="s">
        <v>218</v>
      </c>
      <c r="C201" s="78">
        <f>VLOOKUP(GroupVertices[[#This Row],[Vertex]],Vertices[],MATCH("ID",Vertices[[#Headers],[Vertex]:[Vertex Group]],0),FALSE)</f>
        <v>202</v>
      </c>
    </row>
    <row r="202" spans="1:3" ht="15">
      <c r="A202" s="78" t="s">
        <v>5651</v>
      </c>
      <c r="B202" s="86" t="s">
        <v>219</v>
      </c>
      <c r="C202" s="78">
        <f>VLOOKUP(GroupVertices[[#This Row],[Vertex]],Vertices[],MATCH("ID",Vertices[[#Headers],[Vertex]:[Vertex Group]],0),FALSE)</f>
        <v>203</v>
      </c>
    </row>
    <row r="203" spans="1:3" ht="15">
      <c r="A203" s="78" t="s">
        <v>5652</v>
      </c>
      <c r="B203" s="86" t="s">
        <v>220</v>
      </c>
      <c r="C203" s="78">
        <f>VLOOKUP(GroupVertices[[#This Row],[Vertex]],Vertices[],MATCH("ID",Vertices[[#Headers],[Vertex]:[Vertex Group]],0),FALSE)</f>
        <v>204</v>
      </c>
    </row>
    <row r="204" spans="1:3" ht="15">
      <c r="A204" s="78" t="s">
        <v>5653</v>
      </c>
      <c r="B204" s="86" t="s">
        <v>221</v>
      </c>
      <c r="C204" s="78">
        <f>VLOOKUP(GroupVertices[[#This Row],[Vertex]],Vertices[],MATCH("ID",Vertices[[#Headers],[Vertex]:[Vertex Group]],0),FALSE)</f>
        <v>205</v>
      </c>
    </row>
    <row r="205" spans="1:3" ht="15">
      <c r="A205" s="78" t="s">
        <v>5654</v>
      </c>
      <c r="B205" s="86" t="s">
        <v>223</v>
      </c>
      <c r="C205" s="78">
        <f>VLOOKUP(GroupVertices[[#This Row],[Vertex]],Vertices[],MATCH("ID",Vertices[[#Headers],[Vertex]:[Vertex Group]],0),FALSE)</f>
        <v>206</v>
      </c>
    </row>
    <row r="206" spans="1:3" ht="15">
      <c r="A206" s="78" t="s">
        <v>5655</v>
      </c>
      <c r="B206" s="86" t="s">
        <v>225</v>
      </c>
      <c r="C206" s="78">
        <f>VLOOKUP(GroupVertices[[#This Row],[Vertex]],Vertices[],MATCH("ID",Vertices[[#Headers],[Vertex]:[Vertex Group]],0),FALSE)</f>
        <v>207</v>
      </c>
    </row>
    <row r="207" spans="1:3" ht="15">
      <c r="A207" s="78" t="s">
        <v>5656</v>
      </c>
      <c r="B207" s="86" t="s">
        <v>230</v>
      </c>
      <c r="C207" s="78">
        <f>VLOOKUP(GroupVertices[[#This Row],[Vertex]],Vertices[],MATCH("ID",Vertices[[#Headers],[Vertex]:[Vertex Group]],0),FALSE)</f>
        <v>208</v>
      </c>
    </row>
    <row r="208" spans="1:3" ht="15">
      <c r="A208" s="78" t="s">
        <v>5657</v>
      </c>
      <c r="B208" s="86" t="s">
        <v>231</v>
      </c>
      <c r="C208" s="78">
        <f>VLOOKUP(GroupVertices[[#This Row],[Vertex]],Vertices[],MATCH("ID",Vertices[[#Headers],[Vertex]:[Vertex Group]],0),FALSE)</f>
        <v>209</v>
      </c>
    </row>
    <row r="209" spans="1:3" ht="15">
      <c r="A209" s="78" t="s">
        <v>5658</v>
      </c>
      <c r="B209" s="86" t="s">
        <v>232</v>
      </c>
      <c r="C209" s="78">
        <f>VLOOKUP(GroupVertices[[#This Row],[Vertex]],Vertices[],MATCH("ID",Vertices[[#Headers],[Vertex]:[Vertex Group]],0),FALSE)</f>
        <v>210</v>
      </c>
    </row>
    <row r="210" spans="1:3" ht="15">
      <c r="A210" s="78" t="s">
        <v>5659</v>
      </c>
      <c r="B210" s="86" t="s">
        <v>233</v>
      </c>
      <c r="C210" s="78">
        <f>VLOOKUP(GroupVertices[[#This Row],[Vertex]],Vertices[],MATCH("ID",Vertices[[#Headers],[Vertex]:[Vertex Group]],0),FALSE)</f>
        <v>211</v>
      </c>
    </row>
    <row r="211" spans="1:3" ht="15">
      <c r="A211" s="78" t="s">
        <v>5660</v>
      </c>
      <c r="B211" s="86" t="s">
        <v>234</v>
      </c>
      <c r="C211" s="78">
        <f>VLOOKUP(GroupVertices[[#This Row],[Vertex]],Vertices[],MATCH("ID",Vertices[[#Headers],[Vertex]:[Vertex Group]],0),FALSE)</f>
        <v>212</v>
      </c>
    </row>
    <row r="212" spans="1:3" ht="15">
      <c r="A212" s="78" t="s">
        <v>5661</v>
      </c>
      <c r="B212" s="86" t="s">
        <v>244</v>
      </c>
      <c r="C212" s="78">
        <f>VLOOKUP(GroupVertices[[#This Row],[Vertex]],Vertices[],MATCH("ID",Vertices[[#Headers],[Vertex]:[Vertex Group]],0),FALSE)</f>
        <v>213</v>
      </c>
    </row>
    <row r="213" spans="1:3" ht="15">
      <c r="A213" s="78" t="s">
        <v>5662</v>
      </c>
      <c r="B213" s="86" t="s">
        <v>245</v>
      </c>
      <c r="C213" s="78">
        <f>VLOOKUP(GroupVertices[[#This Row],[Vertex]],Vertices[],MATCH("ID",Vertices[[#Headers],[Vertex]:[Vertex Group]],0),FALSE)</f>
        <v>214</v>
      </c>
    </row>
    <row r="214" spans="1:3" ht="15">
      <c r="A214" s="78" t="s">
        <v>5663</v>
      </c>
      <c r="B214" s="86" t="s">
        <v>248</v>
      </c>
      <c r="C214" s="78">
        <f>VLOOKUP(GroupVertices[[#This Row],[Vertex]],Vertices[],MATCH("ID",Vertices[[#Headers],[Vertex]:[Vertex Group]],0),FALSE)</f>
        <v>215</v>
      </c>
    </row>
    <row r="215" spans="1:3" ht="15">
      <c r="A215" s="78" t="s">
        <v>5664</v>
      </c>
      <c r="B215" s="86" t="s">
        <v>249</v>
      </c>
      <c r="C215" s="78">
        <f>VLOOKUP(GroupVertices[[#This Row],[Vertex]],Vertices[],MATCH("ID",Vertices[[#Headers],[Vertex]:[Vertex Group]],0),FALSE)</f>
        <v>216</v>
      </c>
    </row>
    <row r="216" spans="1:3" ht="15">
      <c r="A216" s="78" t="s">
        <v>5665</v>
      </c>
      <c r="B216" s="86" t="s">
        <v>251</v>
      </c>
      <c r="C216" s="78">
        <f>VLOOKUP(GroupVertices[[#This Row],[Vertex]],Vertices[],MATCH("ID",Vertices[[#Headers],[Vertex]:[Vertex Group]],0),FALSE)</f>
        <v>217</v>
      </c>
    </row>
    <row r="217" spans="1:3" ht="15">
      <c r="A217" s="78" t="s">
        <v>5666</v>
      </c>
      <c r="B217" s="86" t="s">
        <v>254</v>
      </c>
      <c r="C217" s="78">
        <f>VLOOKUP(GroupVertices[[#This Row],[Vertex]],Vertices[],MATCH("ID",Vertices[[#Headers],[Vertex]:[Vertex Group]],0),FALSE)</f>
        <v>218</v>
      </c>
    </row>
    <row r="218" spans="1:3" ht="15">
      <c r="A218" s="78" t="s">
        <v>5667</v>
      </c>
      <c r="B218" s="86" t="s">
        <v>255</v>
      </c>
      <c r="C218" s="78">
        <f>VLOOKUP(GroupVertices[[#This Row],[Vertex]],Vertices[],MATCH("ID",Vertices[[#Headers],[Vertex]:[Vertex Group]],0),FALSE)</f>
        <v>219</v>
      </c>
    </row>
    <row r="219" spans="1:3" ht="15">
      <c r="A219" s="78" t="s">
        <v>5668</v>
      </c>
      <c r="B219" s="86" t="s">
        <v>257</v>
      </c>
      <c r="C219" s="78">
        <f>VLOOKUP(GroupVertices[[#This Row],[Vertex]],Vertices[],MATCH("ID",Vertices[[#Headers],[Vertex]:[Vertex Group]],0),FALSE)</f>
        <v>220</v>
      </c>
    </row>
    <row r="220" spans="1:3" ht="15">
      <c r="A220" s="78" t="s">
        <v>5669</v>
      </c>
      <c r="B220" s="86" t="s">
        <v>258</v>
      </c>
      <c r="C220" s="78">
        <f>VLOOKUP(GroupVertices[[#This Row],[Vertex]],Vertices[],MATCH("ID",Vertices[[#Headers],[Vertex]:[Vertex Group]],0),FALSE)</f>
        <v>221</v>
      </c>
    </row>
    <row r="221" spans="1:3" ht="15">
      <c r="A221" s="78" t="s">
        <v>5670</v>
      </c>
      <c r="B221" s="86" t="s">
        <v>264</v>
      </c>
      <c r="C221" s="78">
        <f>VLOOKUP(GroupVertices[[#This Row],[Vertex]],Vertices[],MATCH("ID",Vertices[[#Headers],[Vertex]:[Vertex Group]],0),FALSE)</f>
        <v>222</v>
      </c>
    </row>
    <row r="222" spans="1:3" ht="15">
      <c r="A222" s="78" t="s">
        <v>5671</v>
      </c>
      <c r="B222" s="86" t="s">
        <v>265</v>
      </c>
      <c r="C222" s="78">
        <f>VLOOKUP(GroupVertices[[#This Row],[Vertex]],Vertices[],MATCH("ID",Vertices[[#Headers],[Vertex]:[Vertex Group]],0),FALSE)</f>
        <v>223</v>
      </c>
    </row>
    <row r="223" spans="1:3" ht="15">
      <c r="A223" s="78" t="s">
        <v>5672</v>
      </c>
      <c r="B223" s="86" t="s">
        <v>266</v>
      </c>
      <c r="C223" s="78">
        <f>VLOOKUP(GroupVertices[[#This Row],[Vertex]],Vertices[],MATCH("ID",Vertices[[#Headers],[Vertex]:[Vertex Group]],0),FALSE)</f>
        <v>224</v>
      </c>
    </row>
    <row r="224" spans="1:3" ht="15">
      <c r="A224" s="78" t="s">
        <v>5673</v>
      </c>
      <c r="B224" s="86" t="s">
        <v>268</v>
      </c>
      <c r="C224" s="78">
        <f>VLOOKUP(GroupVertices[[#This Row],[Vertex]],Vertices[],MATCH("ID",Vertices[[#Headers],[Vertex]:[Vertex Group]],0),FALSE)</f>
        <v>225</v>
      </c>
    </row>
    <row r="225" spans="1:3" ht="15">
      <c r="A225" s="78" t="s">
        <v>5674</v>
      </c>
      <c r="B225" s="86" t="s">
        <v>270</v>
      </c>
      <c r="C225" s="78">
        <f>VLOOKUP(GroupVertices[[#This Row],[Vertex]],Vertices[],MATCH("ID",Vertices[[#Headers],[Vertex]:[Vertex Group]],0),FALSE)</f>
        <v>226</v>
      </c>
    </row>
    <row r="226" spans="1:3" ht="15">
      <c r="A226" s="78" t="s">
        <v>5675</v>
      </c>
      <c r="B226" s="86" t="s">
        <v>271</v>
      </c>
      <c r="C226" s="78">
        <f>VLOOKUP(GroupVertices[[#This Row],[Vertex]],Vertices[],MATCH("ID",Vertices[[#Headers],[Vertex]:[Vertex Group]],0),FALSE)</f>
        <v>227</v>
      </c>
    </row>
    <row r="227" spans="1:3" ht="15">
      <c r="A227" s="78" t="s">
        <v>5676</v>
      </c>
      <c r="B227" s="86" t="s">
        <v>274</v>
      </c>
      <c r="C227" s="78">
        <f>VLOOKUP(GroupVertices[[#This Row],[Vertex]],Vertices[],MATCH("ID",Vertices[[#Headers],[Vertex]:[Vertex Group]],0),FALSE)</f>
        <v>228</v>
      </c>
    </row>
    <row r="228" spans="1:3" ht="15">
      <c r="A228" s="78" t="s">
        <v>5677</v>
      </c>
      <c r="B228" s="86" t="s">
        <v>275</v>
      </c>
      <c r="C228" s="78">
        <f>VLOOKUP(GroupVertices[[#This Row],[Vertex]],Vertices[],MATCH("ID",Vertices[[#Headers],[Vertex]:[Vertex Group]],0),FALSE)</f>
        <v>229</v>
      </c>
    </row>
    <row r="229" spans="1:3" ht="15">
      <c r="A229" s="78" t="s">
        <v>5678</v>
      </c>
      <c r="B229" s="86" t="s">
        <v>276</v>
      </c>
      <c r="C229" s="78">
        <f>VLOOKUP(GroupVertices[[#This Row],[Vertex]],Vertices[],MATCH("ID",Vertices[[#Headers],[Vertex]:[Vertex Group]],0),FALSE)</f>
        <v>230</v>
      </c>
    </row>
    <row r="230" spans="1:3" ht="15">
      <c r="A230" s="78" t="s">
        <v>5679</v>
      </c>
      <c r="B230" s="86" t="s">
        <v>277</v>
      </c>
      <c r="C230" s="78">
        <f>VLOOKUP(GroupVertices[[#This Row],[Vertex]],Vertices[],MATCH("ID",Vertices[[#Headers],[Vertex]:[Vertex Group]],0),FALSE)</f>
        <v>231</v>
      </c>
    </row>
    <row r="231" spans="1:3" ht="15">
      <c r="A231" s="78" t="s">
        <v>5680</v>
      </c>
      <c r="B231" s="86" t="s">
        <v>278</v>
      </c>
      <c r="C231" s="78">
        <f>VLOOKUP(GroupVertices[[#This Row],[Vertex]],Vertices[],MATCH("ID",Vertices[[#Headers],[Vertex]:[Vertex Group]],0),FALSE)</f>
        <v>232</v>
      </c>
    </row>
    <row r="232" spans="1:3" ht="15">
      <c r="A232" s="78" t="s">
        <v>5681</v>
      </c>
      <c r="B232" s="86" t="s">
        <v>280</v>
      </c>
      <c r="C232" s="78">
        <f>VLOOKUP(GroupVertices[[#This Row],[Vertex]],Vertices[],MATCH("ID",Vertices[[#Headers],[Vertex]:[Vertex Group]],0),FALSE)</f>
        <v>233</v>
      </c>
    </row>
    <row r="233" spans="1:3" ht="15">
      <c r="A233" s="78" t="s">
        <v>5682</v>
      </c>
      <c r="B233" s="86" t="s">
        <v>281</v>
      </c>
      <c r="C233" s="78">
        <f>VLOOKUP(GroupVertices[[#This Row],[Vertex]],Vertices[],MATCH("ID",Vertices[[#Headers],[Vertex]:[Vertex Group]],0),FALSE)</f>
        <v>234</v>
      </c>
    </row>
    <row r="234" spans="1:3" ht="15">
      <c r="A234" s="78" t="s">
        <v>5683</v>
      </c>
      <c r="B234" s="86" t="s">
        <v>288</v>
      </c>
      <c r="C234" s="78">
        <f>VLOOKUP(GroupVertices[[#This Row],[Vertex]],Vertices[],MATCH("ID",Vertices[[#Headers],[Vertex]:[Vertex Group]],0),FALSE)</f>
        <v>235</v>
      </c>
    </row>
    <row r="235" spans="1:3" ht="15">
      <c r="A235" s="78" t="s">
        <v>5684</v>
      </c>
      <c r="B235" s="86" t="s">
        <v>290</v>
      </c>
      <c r="C235" s="78">
        <f>VLOOKUP(GroupVertices[[#This Row],[Vertex]],Vertices[],MATCH("ID",Vertices[[#Headers],[Vertex]:[Vertex Group]],0),FALSE)</f>
        <v>236</v>
      </c>
    </row>
    <row r="236" spans="1:3" ht="15">
      <c r="A236" s="78" t="s">
        <v>5685</v>
      </c>
      <c r="B236" s="86" t="s">
        <v>291</v>
      </c>
      <c r="C236" s="78">
        <f>VLOOKUP(GroupVertices[[#This Row],[Vertex]],Vertices[],MATCH("ID",Vertices[[#Headers],[Vertex]:[Vertex Group]],0),FALSE)</f>
        <v>237</v>
      </c>
    </row>
    <row r="237" spans="1:3" ht="15">
      <c r="A237" s="78" t="s">
        <v>5686</v>
      </c>
      <c r="B237" s="86" t="s">
        <v>293</v>
      </c>
      <c r="C237" s="78">
        <f>VLOOKUP(GroupVertices[[#This Row],[Vertex]],Vertices[],MATCH("ID",Vertices[[#Headers],[Vertex]:[Vertex Group]],0),FALSE)</f>
        <v>238</v>
      </c>
    </row>
    <row r="238" spans="1:3" ht="15">
      <c r="A238" s="78" t="s">
        <v>5687</v>
      </c>
      <c r="B238" s="86" t="s">
        <v>294</v>
      </c>
      <c r="C238" s="78">
        <f>VLOOKUP(GroupVertices[[#This Row],[Vertex]],Vertices[],MATCH("ID",Vertices[[#Headers],[Vertex]:[Vertex Group]],0),FALSE)</f>
        <v>239</v>
      </c>
    </row>
    <row r="239" spans="1:3" ht="15">
      <c r="A239" s="78" t="s">
        <v>5688</v>
      </c>
      <c r="B239" s="86" t="s">
        <v>300</v>
      </c>
      <c r="C239" s="78">
        <f>VLOOKUP(GroupVertices[[#This Row],[Vertex]],Vertices[],MATCH("ID",Vertices[[#Headers],[Vertex]:[Vertex Group]],0),FALSE)</f>
        <v>240</v>
      </c>
    </row>
    <row r="240" spans="1:3" ht="15">
      <c r="A240" s="78" t="s">
        <v>5689</v>
      </c>
      <c r="B240" s="86" t="s">
        <v>302</v>
      </c>
      <c r="C240" s="78">
        <f>VLOOKUP(GroupVertices[[#This Row],[Vertex]],Vertices[],MATCH("ID",Vertices[[#Headers],[Vertex]:[Vertex Group]],0),FALSE)</f>
        <v>241</v>
      </c>
    </row>
    <row r="241" spans="1:3" ht="15">
      <c r="A241" s="78" t="s">
        <v>5690</v>
      </c>
      <c r="B241" s="86" t="s">
        <v>304</v>
      </c>
      <c r="C241" s="78">
        <f>VLOOKUP(GroupVertices[[#This Row],[Vertex]],Vertices[],MATCH("ID",Vertices[[#Headers],[Vertex]:[Vertex Group]],0),FALSE)</f>
        <v>242</v>
      </c>
    </row>
    <row r="242" spans="1:3" ht="15">
      <c r="A242" s="78" t="s">
        <v>5691</v>
      </c>
      <c r="B242" s="86" t="s">
        <v>306</v>
      </c>
      <c r="C242" s="78">
        <f>VLOOKUP(GroupVertices[[#This Row],[Vertex]],Vertices[],MATCH("ID",Vertices[[#Headers],[Vertex]:[Vertex Group]],0),FALSE)</f>
        <v>243</v>
      </c>
    </row>
    <row r="243" spans="1:3" ht="15">
      <c r="A243" s="78" t="s">
        <v>5692</v>
      </c>
      <c r="B243" s="86" t="s">
        <v>307</v>
      </c>
      <c r="C243" s="78">
        <f>VLOOKUP(GroupVertices[[#This Row],[Vertex]],Vertices[],MATCH("ID",Vertices[[#Headers],[Vertex]:[Vertex Group]],0),FALSE)</f>
        <v>244</v>
      </c>
    </row>
    <row r="244" spans="1:3" ht="15">
      <c r="A244" s="78" t="s">
        <v>5693</v>
      </c>
      <c r="B244" s="86" t="s">
        <v>308</v>
      </c>
      <c r="C244" s="78">
        <f>VLOOKUP(GroupVertices[[#This Row],[Vertex]],Vertices[],MATCH("ID",Vertices[[#Headers],[Vertex]:[Vertex Group]],0),FALSE)</f>
        <v>245</v>
      </c>
    </row>
    <row r="245" spans="1:3" ht="15">
      <c r="A245" s="78" t="s">
        <v>5694</v>
      </c>
      <c r="B245" s="86" t="s">
        <v>309</v>
      </c>
      <c r="C245" s="78">
        <f>VLOOKUP(GroupVertices[[#This Row],[Vertex]],Vertices[],MATCH("ID",Vertices[[#Headers],[Vertex]:[Vertex Group]],0),FALSE)</f>
        <v>246</v>
      </c>
    </row>
    <row r="246" spans="1:3" ht="15">
      <c r="A246" s="78" t="s">
        <v>5695</v>
      </c>
      <c r="B246" s="86" t="s">
        <v>315</v>
      </c>
      <c r="C246" s="78">
        <f>VLOOKUP(GroupVertices[[#This Row],[Vertex]],Vertices[],MATCH("ID",Vertices[[#Headers],[Vertex]:[Vertex Group]],0),FALSE)</f>
        <v>247</v>
      </c>
    </row>
    <row r="247" spans="1:3" ht="15">
      <c r="A247" s="78" t="s">
        <v>5696</v>
      </c>
      <c r="B247" s="86" t="s">
        <v>316</v>
      </c>
      <c r="C247" s="78">
        <f>VLOOKUP(GroupVertices[[#This Row],[Vertex]],Vertices[],MATCH("ID",Vertices[[#Headers],[Vertex]:[Vertex Group]],0),FALSE)</f>
        <v>248</v>
      </c>
    </row>
    <row r="248" spans="1:3" ht="15">
      <c r="A248" s="78" t="s">
        <v>5697</v>
      </c>
      <c r="B248" s="86" t="s">
        <v>317</v>
      </c>
      <c r="C248" s="78">
        <f>VLOOKUP(GroupVertices[[#This Row],[Vertex]],Vertices[],MATCH("ID",Vertices[[#Headers],[Vertex]:[Vertex Group]],0),FALSE)</f>
        <v>249</v>
      </c>
    </row>
    <row r="249" spans="1:3" ht="15">
      <c r="A249" s="78" t="s">
        <v>5698</v>
      </c>
      <c r="B249" s="86" t="s">
        <v>323</v>
      </c>
      <c r="C249" s="78">
        <f>VLOOKUP(GroupVertices[[#This Row],[Vertex]],Vertices[],MATCH("ID",Vertices[[#Headers],[Vertex]:[Vertex Group]],0),FALSE)</f>
        <v>250</v>
      </c>
    </row>
    <row r="250" spans="1:3" ht="15">
      <c r="A250" s="78" t="s">
        <v>5699</v>
      </c>
      <c r="B250" s="86" t="s">
        <v>327</v>
      </c>
      <c r="C250" s="78">
        <f>VLOOKUP(GroupVertices[[#This Row],[Vertex]],Vertices[],MATCH("ID",Vertices[[#Headers],[Vertex]:[Vertex Group]],0),FALSE)</f>
        <v>251</v>
      </c>
    </row>
    <row r="251" spans="1:3" ht="15">
      <c r="A251" s="78" t="s">
        <v>5700</v>
      </c>
      <c r="B251" s="86" t="s">
        <v>328</v>
      </c>
      <c r="C251" s="78">
        <f>VLOOKUP(GroupVertices[[#This Row],[Vertex]],Vertices[],MATCH("ID",Vertices[[#Headers],[Vertex]:[Vertex Group]],0),FALSE)</f>
        <v>252</v>
      </c>
    </row>
    <row r="252" spans="1:3" ht="15">
      <c r="A252" s="78" t="s">
        <v>5701</v>
      </c>
      <c r="B252" s="86" t="s">
        <v>331</v>
      </c>
      <c r="C252" s="78">
        <f>VLOOKUP(GroupVertices[[#This Row],[Vertex]],Vertices[],MATCH("ID",Vertices[[#Headers],[Vertex]:[Vertex Group]],0),FALSE)</f>
        <v>253</v>
      </c>
    </row>
    <row r="253" spans="1:3" ht="15">
      <c r="A253" s="78" t="s">
        <v>5702</v>
      </c>
      <c r="B253" s="86" t="s">
        <v>335</v>
      </c>
      <c r="C253" s="78">
        <f>VLOOKUP(GroupVertices[[#This Row],[Vertex]],Vertices[],MATCH("ID",Vertices[[#Headers],[Vertex]:[Vertex Group]],0),FALSE)</f>
        <v>254</v>
      </c>
    </row>
    <row r="254" spans="1:3" ht="15">
      <c r="A254" s="78" t="s">
        <v>5703</v>
      </c>
      <c r="B254" s="86" t="s">
        <v>336</v>
      </c>
      <c r="C254" s="78">
        <f>VLOOKUP(GroupVertices[[#This Row],[Vertex]],Vertices[],MATCH("ID",Vertices[[#Headers],[Vertex]:[Vertex Group]],0),FALSE)</f>
        <v>255</v>
      </c>
    </row>
    <row r="255" spans="1:3" ht="15">
      <c r="A255" s="78" t="s">
        <v>5704</v>
      </c>
      <c r="B255" s="86" t="s">
        <v>337</v>
      </c>
      <c r="C255" s="78">
        <f>VLOOKUP(GroupVertices[[#This Row],[Vertex]],Vertices[],MATCH("ID",Vertices[[#Headers],[Vertex]:[Vertex Group]],0),FALSE)</f>
        <v>256</v>
      </c>
    </row>
    <row r="256" spans="1:3" ht="15">
      <c r="A256" s="78" t="s">
        <v>5705</v>
      </c>
      <c r="B256" s="86" t="s">
        <v>338</v>
      </c>
      <c r="C256" s="78">
        <f>VLOOKUP(GroupVertices[[#This Row],[Vertex]],Vertices[],MATCH("ID",Vertices[[#Headers],[Vertex]:[Vertex Group]],0),FALSE)</f>
        <v>257</v>
      </c>
    </row>
    <row r="257" spans="1:3" ht="15">
      <c r="A257" s="78" t="s">
        <v>5706</v>
      </c>
      <c r="B257" s="86" t="s">
        <v>342</v>
      </c>
      <c r="C257" s="78">
        <f>VLOOKUP(GroupVertices[[#This Row],[Vertex]],Vertices[],MATCH("ID",Vertices[[#Headers],[Vertex]:[Vertex Group]],0),FALSE)</f>
        <v>258</v>
      </c>
    </row>
    <row r="258" spans="1:3" ht="15">
      <c r="A258" s="78" t="s">
        <v>5707</v>
      </c>
      <c r="B258" s="86" t="s">
        <v>343</v>
      </c>
      <c r="C258" s="78">
        <f>VLOOKUP(GroupVertices[[#This Row],[Vertex]],Vertices[],MATCH("ID",Vertices[[#Headers],[Vertex]:[Vertex Group]],0),FALSE)</f>
        <v>259</v>
      </c>
    </row>
    <row r="259" spans="1:3" ht="15">
      <c r="A259" s="78" t="s">
        <v>5708</v>
      </c>
      <c r="B259" s="86" t="s">
        <v>344</v>
      </c>
      <c r="C259" s="78">
        <f>VLOOKUP(GroupVertices[[#This Row],[Vertex]],Vertices[],MATCH("ID",Vertices[[#Headers],[Vertex]:[Vertex Group]],0),FALSE)</f>
        <v>260</v>
      </c>
    </row>
    <row r="260" spans="1:3" ht="15">
      <c r="A260" s="78" t="s">
        <v>5709</v>
      </c>
      <c r="B260" s="86" t="s">
        <v>346</v>
      </c>
      <c r="C260" s="78">
        <f>VLOOKUP(GroupVertices[[#This Row],[Vertex]],Vertices[],MATCH("ID",Vertices[[#Headers],[Vertex]:[Vertex Group]],0),FALSE)</f>
        <v>261</v>
      </c>
    </row>
    <row r="261" spans="1:3" ht="15">
      <c r="A261" s="78" t="s">
        <v>5710</v>
      </c>
      <c r="B261" s="86" t="s">
        <v>347</v>
      </c>
      <c r="C261" s="78">
        <f>VLOOKUP(GroupVertices[[#This Row],[Vertex]],Vertices[],MATCH("ID",Vertices[[#Headers],[Vertex]:[Vertex Group]],0),FALSE)</f>
        <v>262</v>
      </c>
    </row>
    <row r="262" spans="1:3" ht="15">
      <c r="A262" s="78" t="s">
        <v>5711</v>
      </c>
      <c r="B262" s="86" t="s">
        <v>348</v>
      </c>
      <c r="C262" s="78">
        <f>VLOOKUP(GroupVertices[[#This Row],[Vertex]],Vertices[],MATCH("ID",Vertices[[#Headers],[Vertex]:[Vertex Group]],0),FALSE)</f>
        <v>263</v>
      </c>
    </row>
    <row r="263" spans="1:3" ht="15">
      <c r="A263" s="78" t="s">
        <v>5712</v>
      </c>
      <c r="B263" s="86" t="s">
        <v>349</v>
      </c>
      <c r="C263" s="78">
        <f>VLOOKUP(GroupVertices[[#This Row],[Vertex]],Vertices[],MATCH("ID",Vertices[[#Headers],[Vertex]:[Vertex Group]],0),FALSE)</f>
        <v>264</v>
      </c>
    </row>
    <row r="264" spans="1:3" ht="15">
      <c r="A264" s="78" t="s">
        <v>5713</v>
      </c>
      <c r="B264" s="86" t="s">
        <v>350</v>
      </c>
      <c r="C264" s="78">
        <f>VLOOKUP(GroupVertices[[#This Row],[Vertex]],Vertices[],MATCH("ID",Vertices[[#Headers],[Vertex]:[Vertex Group]],0),FALSE)</f>
        <v>265</v>
      </c>
    </row>
    <row r="265" spans="1:3" ht="15">
      <c r="A265" s="78" t="s">
        <v>5714</v>
      </c>
      <c r="B265" s="86" t="s">
        <v>351</v>
      </c>
      <c r="C265" s="78">
        <f>VLOOKUP(GroupVertices[[#This Row],[Vertex]],Vertices[],MATCH("ID",Vertices[[#Headers],[Vertex]:[Vertex Group]],0),FALSE)</f>
        <v>266</v>
      </c>
    </row>
    <row r="266" spans="1:3" ht="15">
      <c r="A266" s="78" t="s">
        <v>5715</v>
      </c>
      <c r="B266" s="86" t="s">
        <v>352</v>
      </c>
      <c r="C266" s="78">
        <f>VLOOKUP(GroupVertices[[#This Row],[Vertex]],Vertices[],MATCH("ID",Vertices[[#Headers],[Vertex]:[Vertex Group]],0),FALSE)</f>
        <v>267</v>
      </c>
    </row>
    <row r="267" spans="1:3" ht="15">
      <c r="A267" s="78" t="s">
        <v>5716</v>
      </c>
      <c r="B267" s="86" t="s">
        <v>353</v>
      </c>
      <c r="C267" s="78">
        <f>VLOOKUP(GroupVertices[[#This Row],[Vertex]],Vertices[],MATCH("ID",Vertices[[#Headers],[Vertex]:[Vertex Group]],0),FALSE)</f>
        <v>268</v>
      </c>
    </row>
    <row r="268" spans="1:3" ht="15">
      <c r="A268" s="78" t="s">
        <v>5717</v>
      </c>
      <c r="B268" s="86" t="s">
        <v>356</v>
      </c>
      <c r="C268" s="78">
        <f>VLOOKUP(GroupVertices[[#This Row],[Vertex]],Vertices[],MATCH("ID",Vertices[[#Headers],[Vertex]:[Vertex Group]],0),FALSE)</f>
        <v>269</v>
      </c>
    </row>
    <row r="269" spans="1:3" ht="15">
      <c r="A269" s="78" t="s">
        <v>5718</v>
      </c>
      <c r="B269" s="86" t="s">
        <v>366</v>
      </c>
      <c r="C269" s="78">
        <f>VLOOKUP(GroupVertices[[#This Row],[Vertex]],Vertices[],MATCH("ID",Vertices[[#Headers],[Vertex]:[Vertex Group]],0),FALSE)</f>
        <v>270</v>
      </c>
    </row>
    <row r="270" spans="1:3" ht="15">
      <c r="A270" s="78" t="s">
        <v>5719</v>
      </c>
      <c r="B270" s="86" t="s">
        <v>367</v>
      </c>
      <c r="C270" s="78">
        <f>VLOOKUP(GroupVertices[[#This Row],[Vertex]],Vertices[],MATCH("ID",Vertices[[#Headers],[Vertex]:[Vertex Group]],0),FALSE)</f>
        <v>271</v>
      </c>
    </row>
    <row r="271" spans="1:3" ht="15">
      <c r="A271" s="78" t="s">
        <v>5720</v>
      </c>
      <c r="B271" s="86" t="s">
        <v>368</v>
      </c>
      <c r="C271" s="78">
        <f>VLOOKUP(GroupVertices[[#This Row],[Vertex]],Vertices[],MATCH("ID",Vertices[[#Headers],[Vertex]:[Vertex Group]],0),FALSE)</f>
        <v>272</v>
      </c>
    </row>
    <row r="272" spans="1:3" ht="15">
      <c r="A272" s="78" t="s">
        <v>5721</v>
      </c>
      <c r="B272" s="86" t="s">
        <v>369</v>
      </c>
      <c r="C272" s="78">
        <f>VLOOKUP(GroupVertices[[#This Row],[Vertex]],Vertices[],MATCH("ID",Vertices[[#Headers],[Vertex]:[Vertex Group]],0),FALSE)</f>
        <v>273</v>
      </c>
    </row>
    <row r="273" spans="1:3" ht="15">
      <c r="A273" s="78" t="s">
        <v>5722</v>
      </c>
      <c r="B273" s="86" t="s">
        <v>370</v>
      </c>
      <c r="C273" s="78">
        <f>VLOOKUP(GroupVertices[[#This Row],[Vertex]],Vertices[],MATCH("ID",Vertices[[#Headers],[Vertex]:[Vertex Group]],0),FALSE)</f>
        <v>274</v>
      </c>
    </row>
    <row r="274" spans="1:3" ht="15">
      <c r="A274" s="78" t="s">
        <v>5723</v>
      </c>
      <c r="B274" s="86" t="s">
        <v>372</v>
      </c>
      <c r="C274" s="78">
        <f>VLOOKUP(GroupVertices[[#This Row],[Vertex]],Vertices[],MATCH("ID",Vertices[[#Headers],[Vertex]:[Vertex Group]],0),FALSE)</f>
        <v>275</v>
      </c>
    </row>
    <row r="275" spans="1:3" ht="15">
      <c r="A275" s="78" t="s">
        <v>5724</v>
      </c>
      <c r="B275" s="86" t="s">
        <v>373</v>
      </c>
      <c r="C275" s="78">
        <f>VLOOKUP(GroupVertices[[#This Row],[Vertex]],Vertices[],MATCH("ID",Vertices[[#Headers],[Vertex]:[Vertex Group]],0),FALSE)</f>
        <v>276</v>
      </c>
    </row>
    <row r="276" spans="1:3" ht="15">
      <c r="A276" s="78" t="s">
        <v>5725</v>
      </c>
      <c r="B276" s="86" t="s">
        <v>375</v>
      </c>
      <c r="C276" s="78">
        <f>VLOOKUP(GroupVertices[[#This Row],[Vertex]],Vertices[],MATCH("ID",Vertices[[#Headers],[Vertex]:[Vertex Group]],0),FALSE)</f>
        <v>277</v>
      </c>
    </row>
    <row r="277" spans="1:3" ht="15">
      <c r="A277" s="78" t="s">
        <v>5726</v>
      </c>
      <c r="B277" s="86" t="s">
        <v>376</v>
      </c>
      <c r="C277" s="78">
        <f>VLOOKUP(GroupVertices[[#This Row],[Vertex]],Vertices[],MATCH("ID",Vertices[[#Headers],[Vertex]:[Vertex Group]],0),FALSE)</f>
        <v>278</v>
      </c>
    </row>
    <row r="278" spans="1:3" ht="15">
      <c r="A278" s="78" t="s">
        <v>5727</v>
      </c>
      <c r="B278" s="86" t="s">
        <v>377</v>
      </c>
      <c r="C278" s="78">
        <f>VLOOKUP(GroupVertices[[#This Row],[Vertex]],Vertices[],MATCH("ID",Vertices[[#Headers],[Vertex]:[Vertex Group]],0),FALSE)</f>
        <v>279</v>
      </c>
    </row>
    <row r="279" spans="1:3" ht="15">
      <c r="A279" s="78" t="s">
        <v>5728</v>
      </c>
      <c r="B279" s="86" t="s">
        <v>378</v>
      </c>
      <c r="C279" s="78">
        <f>VLOOKUP(GroupVertices[[#This Row],[Vertex]],Vertices[],MATCH("ID",Vertices[[#Headers],[Vertex]:[Vertex Group]],0),FALSE)</f>
        <v>280</v>
      </c>
    </row>
    <row r="280" spans="1:3" ht="15">
      <c r="A280" s="78" t="s">
        <v>5729</v>
      </c>
      <c r="B280" s="86" t="s">
        <v>380</v>
      </c>
      <c r="C280" s="78">
        <f>VLOOKUP(GroupVertices[[#This Row],[Vertex]],Vertices[],MATCH("ID",Vertices[[#Headers],[Vertex]:[Vertex Group]],0),FALSE)</f>
        <v>281</v>
      </c>
    </row>
    <row r="281" spans="1:3" ht="15">
      <c r="A281" s="78" t="s">
        <v>5730</v>
      </c>
      <c r="B281" s="86" t="s">
        <v>382</v>
      </c>
      <c r="C281" s="78">
        <f>VLOOKUP(GroupVertices[[#This Row],[Vertex]],Vertices[],MATCH("ID",Vertices[[#Headers],[Vertex]:[Vertex Group]],0),FALSE)</f>
        <v>282</v>
      </c>
    </row>
    <row r="282" spans="1:3" ht="15">
      <c r="A282" s="78" t="s">
        <v>5731</v>
      </c>
      <c r="B282" s="86" t="s">
        <v>383</v>
      </c>
      <c r="C282" s="78">
        <f>VLOOKUP(GroupVertices[[#This Row],[Vertex]],Vertices[],MATCH("ID",Vertices[[#Headers],[Vertex]:[Vertex Group]],0),FALSE)</f>
        <v>283</v>
      </c>
    </row>
    <row r="283" spans="1:3" ht="15">
      <c r="A283" s="78" t="s">
        <v>5732</v>
      </c>
      <c r="B283" s="86" t="s">
        <v>385</v>
      </c>
      <c r="C283" s="78">
        <f>VLOOKUP(GroupVertices[[#This Row],[Vertex]],Vertices[],MATCH("ID",Vertices[[#Headers],[Vertex]:[Vertex Group]],0),FALSE)</f>
        <v>284</v>
      </c>
    </row>
    <row r="284" spans="1:3" ht="15">
      <c r="A284" s="78" t="s">
        <v>5733</v>
      </c>
      <c r="B284" s="86" t="s">
        <v>389</v>
      </c>
      <c r="C284" s="78">
        <f>VLOOKUP(GroupVertices[[#This Row],[Vertex]],Vertices[],MATCH("ID",Vertices[[#Headers],[Vertex]:[Vertex Group]],0),FALSE)</f>
        <v>285</v>
      </c>
    </row>
    <row r="285" spans="1:3" ht="15">
      <c r="A285" s="78" t="s">
        <v>5734</v>
      </c>
      <c r="B285" s="86" t="s">
        <v>390</v>
      </c>
      <c r="C285" s="78">
        <f>VLOOKUP(GroupVertices[[#This Row],[Vertex]],Vertices[],MATCH("ID",Vertices[[#Headers],[Vertex]:[Vertex Group]],0),FALSE)</f>
        <v>286</v>
      </c>
    </row>
    <row r="286" spans="1:3" ht="15">
      <c r="A286" s="78" t="s">
        <v>5735</v>
      </c>
      <c r="B286" s="86" t="s">
        <v>391</v>
      </c>
      <c r="C286" s="78">
        <f>VLOOKUP(GroupVertices[[#This Row],[Vertex]],Vertices[],MATCH("ID",Vertices[[#Headers],[Vertex]:[Vertex Group]],0),FALSE)</f>
        <v>287</v>
      </c>
    </row>
    <row r="287" spans="1:3" ht="15">
      <c r="A287" s="78" t="s">
        <v>5736</v>
      </c>
      <c r="B287" s="86" t="s">
        <v>393</v>
      </c>
      <c r="C287" s="78">
        <f>VLOOKUP(GroupVertices[[#This Row],[Vertex]],Vertices[],MATCH("ID",Vertices[[#Headers],[Vertex]:[Vertex Group]],0),FALSE)</f>
        <v>288</v>
      </c>
    </row>
    <row r="288" spans="1:3" ht="15">
      <c r="A288" s="78" t="s">
        <v>5737</v>
      </c>
      <c r="B288" s="86" t="s">
        <v>394</v>
      </c>
      <c r="C288" s="78">
        <f>VLOOKUP(GroupVertices[[#This Row],[Vertex]],Vertices[],MATCH("ID",Vertices[[#Headers],[Vertex]:[Vertex Group]],0),FALSE)</f>
        <v>289</v>
      </c>
    </row>
    <row r="289" spans="1:3" ht="15">
      <c r="A289" s="78" t="s">
        <v>5738</v>
      </c>
      <c r="B289" s="86" t="s">
        <v>397</v>
      </c>
      <c r="C289" s="78">
        <f>VLOOKUP(GroupVertices[[#This Row],[Vertex]],Vertices[],MATCH("ID",Vertices[[#Headers],[Vertex]:[Vertex Group]],0),FALSE)</f>
        <v>290</v>
      </c>
    </row>
    <row r="290" spans="1:3" ht="15">
      <c r="A290" s="78" t="s">
        <v>5739</v>
      </c>
      <c r="B290" s="86" t="s">
        <v>398</v>
      </c>
      <c r="C290" s="78">
        <f>VLOOKUP(GroupVertices[[#This Row],[Vertex]],Vertices[],MATCH("ID",Vertices[[#Headers],[Vertex]:[Vertex Group]],0),FALSE)</f>
        <v>291</v>
      </c>
    </row>
    <row r="291" spans="1:3" ht="15">
      <c r="A291" s="78" t="s">
        <v>5740</v>
      </c>
      <c r="B291" s="86" t="s">
        <v>399</v>
      </c>
      <c r="C291" s="78">
        <f>VLOOKUP(GroupVertices[[#This Row],[Vertex]],Vertices[],MATCH("ID",Vertices[[#Headers],[Vertex]:[Vertex Group]],0),FALSE)</f>
        <v>292</v>
      </c>
    </row>
    <row r="292" spans="1:3" ht="15">
      <c r="A292" s="78" t="s">
        <v>5741</v>
      </c>
      <c r="B292" s="86" t="s">
        <v>400</v>
      </c>
      <c r="C292" s="78">
        <f>VLOOKUP(GroupVertices[[#This Row],[Vertex]],Vertices[],MATCH("ID",Vertices[[#Headers],[Vertex]:[Vertex Group]],0),FALSE)</f>
        <v>293</v>
      </c>
    </row>
    <row r="293" spans="1:3" ht="15">
      <c r="A293" s="78" t="s">
        <v>5742</v>
      </c>
      <c r="B293" s="86" t="s">
        <v>403</v>
      </c>
      <c r="C293" s="78">
        <f>VLOOKUP(GroupVertices[[#This Row],[Vertex]],Vertices[],MATCH("ID",Vertices[[#Headers],[Vertex]:[Vertex Group]],0),FALSE)</f>
        <v>294</v>
      </c>
    </row>
    <row r="294" spans="1:3" ht="15">
      <c r="A294" s="78" t="s">
        <v>5743</v>
      </c>
      <c r="B294" s="86" t="s">
        <v>407</v>
      </c>
      <c r="C294" s="78">
        <f>VLOOKUP(GroupVertices[[#This Row],[Vertex]],Vertices[],MATCH("ID",Vertices[[#Headers],[Vertex]:[Vertex Group]],0),FALSE)</f>
        <v>295</v>
      </c>
    </row>
    <row r="295" spans="1:3" ht="15">
      <c r="A295" s="78" t="s">
        <v>5744</v>
      </c>
      <c r="B295" s="86" t="s">
        <v>408</v>
      </c>
      <c r="C295" s="78">
        <f>VLOOKUP(GroupVertices[[#This Row],[Vertex]],Vertices[],MATCH("ID",Vertices[[#Headers],[Vertex]:[Vertex Group]],0),FALSE)</f>
        <v>296</v>
      </c>
    </row>
    <row r="296" spans="1:3" ht="15">
      <c r="A296" s="78" t="s">
        <v>5745</v>
      </c>
      <c r="B296" s="86" t="s">
        <v>411</v>
      </c>
      <c r="C296" s="78">
        <f>VLOOKUP(GroupVertices[[#This Row],[Vertex]],Vertices[],MATCH("ID",Vertices[[#Headers],[Vertex]:[Vertex Group]],0),FALSE)</f>
        <v>297</v>
      </c>
    </row>
    <row r="297" spans="1:3" ht="15">
      <c r="A297" s="78" t="s">
        <v>5746</v>
      </c>
      <c r="B297" s="86" t="s">
        <v>412</v>
      </c>
      <c r="C297" s="78">
        <f>VLOOKUP(GroupVertices[[#This Row],[Vertex]],Vertices[],MATCH("ID",Vertices[[#Headers],[Vertex]:[Vertex Group]],0),FALSE)</f>
        <v>298</v>
      </c>
    </row>
    <row r="298" spans="1:3" ht="15">
      <c r="A298" s="78" t="s">
        <v>5747</v>
      </c>
      <c r="B298" s="86" t="s">
        <v>413</v>
      </c>
      <c r="C298" s="78">
        <f>VLOOKUP(GroupVertices[[#This Row],[Vertex]],Vertices[],MATCH("ID",Vertices[[#Headers],[Vertex]:[Vertex Group]],0),FALSE)</f>
        <v>299</v>
      </c>
    </row>
    <row r="299" spans="1:3" ht="15">
      <c r="A299" s="78" t="s">
        <v>5748</v>
      </c>
      <c r="B299" s="86" t="s">
        <v>414</v>
      </c>
      <c r="C299" s="78">
        <f>VLOOKUP(GroupVertices[[#This Row],[Vertex]],Vertices[],MATCH("ID",Vertices[[#Headers],[Vertex]:[Vertex Group]],0),FALSE)</f>
        <v>300</v>
      </c>
    </row>
    <row r="300" spans="1:3" ht="15">
      <c r="A300" s="78" t="s">
        <v>5749</v>
      </c>
      <c r="B300" s="86" t="s">
        <v>415</v>
      </c>
      <c r="C300" s="78">
        <f>VLOOKUP(GroupVertices[[#This Row],[Vertex]],Vertices[],MATCH("ID",Vertices[[#Headers],[Vertex]:[Vertex Group]],0),FALSE)</f>
        <v>301</v>
      </c>
    </row>
    <row r="301" spans="1:3" ht="15">
      <c r="A301" s="78" t="s">
        <v>5750</v>
      </c>
      <c r="B301" s="86" t="s">
        <v>416</v>
      </c>
      <c r="C301" s="78">
        <f>VLOOKUP(GroupVertices[[#This Row],[Vertex]],Vertices[],MATCH("ID",Vertices[[#Headers],[Vertex]:[Vertex Group]],0),FALSE)</f>
        <v>302</v>
      </c>
    </row>
    <row r="302" spans="1:3" ht="15">
      <c r="A302" s="78" t="s">
        <v>5751</v>
      </c>
      <c r="B302" s="86" t="s">
        <v>418</v>
      </c>
      <c r="C302" s="78">
        <f>VLOOKUP(GroupVertices[[#This Row],[Vertex]],Vertices[],MATCH("ID",Vertices[[#Headers],[Vertex]:[Vertex Group]],0),FALSE)</f>
        <v>303</v>
      </c>
    </row>
    <row r="303" spans="1:3" ht="15">
      <c r="A303" s="78" t="s">
        <v>5752</v>
      </c>
      <c r="B303" s="86" t="s">
        <v>422</v>
      </c>
      <c r="C303" s="78">
        <f>VLOOKUP(GroupVertices[[#This Row],[Vertex]],Vertices[],MATCH("ID",Vertices[[#Headers],[Vertex]:[Vertex Group]],0),FALSE)</f>
        <v>304</v>
      </c>
    </row>
    <row r="304" spans="1:3" ht="15">
      <c r="A304" s="78" t="s">
        <v>5753</v>
      </c>
      <c r="B304" s="86" t="s">
        <v>423</v>
      </c>
      <c r="C304" s="78">
        <f>VLOOKUP(GroupVertices[[#This Row],[Vertex]],Vertices[],MATCH("ID",Vertices[[#Headers],[Vertex]:[Vertex Group]],0),FALSE)</f>
        <v>305</v>
      </c>
    </row>
    <row r="305" spans="1:3" ht="15">
      <c r="A305" s="78" t="s">
        <v>5754</v>
      </c>
      <c r="B305" s="86" t="s">
        <v>426</v>
      </c>
      <c r="C305" s="78">
        <f>VLOOKUP(GroupVertices[[#This Row],[Vertex]],Vertices[],MATCH("ID",Vertices[[#Headers],[Vertex]:[Vertex Group]],0),FALSE)</f>
        <v>306</v>
      </c>
    </row>
    <row r="306" spans="1:3" ht="15">
      <c r="A306" s="78" t="s">
        <v>5755</v>
      </c>
      <c r="B306" s="86" t="s">
        <v>428</v>
      </c>
      <c r="C306" s="78">
        <f>VLOOKUP(GroupVertices[[#This Row],[Vertex]],Vertices[],MATCH("ID",Vertices[[#Headers],[Vertex]:[Vertex Group]],0),FALSE)</f>
        <v>307</v>
      </c>
    </row>
    <row r="307" spans="1:3" ht="15">
      <c r="A307" s="78" t="s">
        <v>5756</v>
      </c>
      <c r="B307" s="86" t="s">
        <v>429</v>
      </c>
      <c r="C307" s="78">
        <f>VLOOKUP(GroupVertices[[#This Row],[Vertex]],Vertices[],MATCH("ID",Vertices[[#Headers],[Vertex]:[Vertex Group]],0),FALSE)</f>
        <v>308</v>
      </c>
    </row>
    <row r="308" spans="1:3" ht="15">
      <c r="A308" s="78" t="s">
        <v>5757</v>
      </c>
      <c r="B308" s="86" t="s">
        <v>433</v>
      </c>
      <c r="C308" s="78">
        <f>VLOOKUP(GroupVertices[[#This Row],[Vertex]],Vertices[],MATCH("ID",Vertices[[#Headers],[Vertex]:[Vertex Group]],0),FALSE)</f>
        <v>309</v>
      </c>
    </row>
    <row r="309" spans="1:3" ht="15">
      <c r="A309" s="78" t="s">
        <v>5758</v>
      </c>
      <c r="B309" s="86" t="s">
        <v>434</v>
      </c>
      <c r="C309" s="78">
        <f>VLOOKUP(GroupVertices[[#This Row],[Vertex]],Vertices[],MATCH("ID",Vertices[[#Headers],[Vertex]:[Vertex Group]],0),FALSE)</f>
        <v>310</v>
      </c>
    </row>
    <row r="310" spans="1:3" ht="15">
      <c r="A310" s="78" t="s">
        <v>5759</v>
      </c>
      <c r="B310" s="86" t="s">
        <v>435</v>
      </c>
      <c r="C310" s="78">
        <f>VLOOKUP(GroupVertices[[#This Row],[Vertex]],Vertices[],MATCH("ID",Vertices[[#Headers],[Vertex]:[Vertex Group]],0),FALSE)</f>
        <v>311</v>
      </c>
    </row>
    <row r="311" spans="1:3" ht="15">
      <c r="A311" s="78" t="s">
        <v>5760</v>
      </c>
      <c r="B311" s="86" t="s">
        <v>437</v>
      </c>
      <c r="C311" s="78">
        <f>VLOOKUP(GroupVertices[[#This Row],[Vertex]],Vertices[],MATCH("ID",Vertices[[#Headers],[Vertex]:[Vertex Group]],0),FALSE)</f>
        <v>312</v>
      </c>
    </row>
    <row r="312" spans="1:3" ht="15">
      <c r="A312" s="78" t="s">
        <v>5761</v>
      </c>
      <c r="B312" s="86" t="s">
        <v>438</v>
      </c>
      <c r="C312" s="78">
        <f>VLOOKUP(GroupVertices[[#This Row],[Vertex]],Vertices[],MATCH("ID",Vertices[[#Headers],[Vertex]:[Vertex Group]],0),FALSE)</f>
        <v>313</v>
      </c>
    </row>
    <row r="313" spans="1:3" ht="15">
      <c r="A313" s="78" t="s">
        <v>5762</v>
      </c>
      <c r="B313" s="86" t="s">
        <v>442</v>
      </c>
      <c r="C313" s="78">
        <f>VLOOKUP(GroupVertices[[#This Row],[Vertex]],Vertices[],MATCH("ID",Vertices[[#Headers],[Vertex]:[Vertex Group]],0),FALSE)</f>
        <v>314</v>
      </c>
    </row>
    <row r="314" spans="1:3" ht="15">
      <c r="A314" s="78" t="s">
        <v>5763</v>
      </c>
      <c r="B314" s="86" t="s">
        <v>443</v>
      </c>
      <c r="C314" s="78">
        <f>VLOOKUP(GroupVertices[[#This Row],[Vertex]],Vertices[],MATCH("ID",Vertices[[#Headers],[Vertex]:[Vertex Group]],0),FALSE)</f>
        <v>315</v>
      </c>
    </row>
    <row r="315" spans="1:3" ht="15">
      <c r="A315" s="78" t="s">
        <v>5764</v>
      </c>
      <c r="B315" s="86" t="s">
        <v>445</v>
      </c>
      <c r="C315" s="78">
        <f>VLOOKUP(GroupVertices[[#This Row],[Vertex]],Vertices[],MATCH("ID",Vertices[[#Headers],[Vertex]:[Vertex Group]],0),FALSE)</f>
        <v>316</v>
      </c>
    </row>
    <row r="316" spans="1:3" ht="15">
      <c r="A316" s="78" t="s">
        <v>5765</v>
      </c>
      <c r="B316" s="86" t="s">
        <v>446</v>
      </c>
      <c r="C316" s="78">
        <f>VLOOKUP(GroupVertices[[#This Row],[Vertex]],Vertices[],MATCH("ID",Vertices[[#Headers],[Vertex]:[Vertex Group]],0),FALSE)</f>
        <v>317</v>
      </c>
    </row>
    <row r="317" spans="1:3" ht="15">
      <c r="A317" s="78" t="s">
        <v>5766</v>
      </c>
      <c r="B317" s="86" t="s">
        <v>447</v>
      </c>
      <c r="C317" s="78">
        <f>VLOOKUP(GroupVertices[[#This Row],[Vertex]],Vertices[],MATCH("ID",Vertices[[#Headers],[Vertex]:[Vertex Group]],0),FALSE)</f>
        <v>318</v>
      </c>
    </row>
    <row r="318" spans="1:3" ht="15">
      <c r="A318" s="78" t="s">
        <v>5767</v>
      </c>
      <c r="B318" s="86" t="s">
        <v>452</v>
      </c>
      <c r="C318" s="78">
        <f>VLOOKUP(GroupVertices[[#This Row],[Vertex]],Vertices[],MATCH("ID",Vertices[[#Headers],[Vertex]:[Vertex Group]],0),FALSE)</f>
        <v>319</v>
      </c>
    </row>
    <row r="319" spans="1:3" ht="15">
      <c r="A319" s="78" t="s">
        <v>5768</v>
      </c>
      <c r="B319" s="86" t="s">
        <v>455</v>
      </c>
      <c r="C319" s="78">
        <f>VLOOKUP(GroupVertices[[#This Row],[Vertex]],Vertices[],MATCH("ID",Vertices[[#Headers],[Vertex]:[Vertex Group]],0),FALSE)</f>
        <v>320</v>
      </c>
    </row>
    <row r="320" spans="1:3" ht="15">
      <c r="A320" s="78" t="s">
        <v>5769</v>
      </c>
      <c r="B320" s="86" t="s">
        <v>463</v>
      </c>
      <c r="C320" s="78">
        <f>VLOOKUP(GroupVertices[[#This Row],[Vertex]],Vertices[],MATCH("ID",Vertices[[#Headers],[Vertex]:[Vertex Group]],0),FALSE)</f>
        <v>321</v>
      </c>
    </row>
    <row r="321" spans="1:3" ht="15">
      <c r="A321" s="78" t="s">
        <v>5770</v>
      </c>
      <c r="B321" s="86" t="s">
        <v>464</v>
      </c>
      <c r="C321" s="78">
        <f>VLOOKUP(GroupVertices[[#This Row],[Vertex]],Vertices[],MATCH("ID",Vertices[[#Headers],[Vertex]:[Vertex Group]],0),FALSE)</f>
        <v>322</v>
      </c>
    </row>
    <row r="322" spans="1:3" ht="15">
      <c r="A322" s="78" t="s">
        <v>5771</v>
      </c>
      <c r="B322" s="86" t="s">
        <v>467</v>
      </c>
      <c r="C322" s="78">
        <f>VLOOKUP(GroupVertices[[#This Row],[Vertex]],Vertices[],MATCH("ID",Vertices[[#Headers],[Vertex]:[Vertex Group]],0),FALSE)</f>
        <v>323</v>
      </c>
    </row>
    <row r="323" spans="1:3" ht="15">
      <c r="A323" s="78" t="s">
        <v>5772</v>
      </c>
      <c r="B323" s="86" t="s">
        <v>468</v>
      </c>
      <c r="C323" s="78">
        <f>VLOOKUP(GroupVertices[[#This Row],[Vertex]],Vertices[],MATCH("ID",Vertices[[#Headers],[Vertex]:[Vertex Group]],0),FALSE)</f>
        <v>324</v>
      </c>
    </row>
    <row r="324" spans="1:3" ht="15">
      <c r="A324" s="78" t="s">
        <v>5773</v>
      </c>
      <c r="B324" s="86" t="s">
        <v>472</v>
      </c>
      <c r="C324" s="78">
        <f>VLOOKUP(GroupVertices[[#This Row],[Vertex]],Vertices[],MATCH("ID",Vertices[[#Headers],[Vertex]:[Vertex Group]],0),FALSE)</f>
        <v>325</v>
      </c>
    </row>
    <row r="325" spans="1:3" ht="15">
      <c r="A325" s="78" t="s">
        <v>5774</v>
      </c>
      <c r="B325" s="86" t="s">
        <v>473</v>
      </c>
      <c r="C325" s="78">
        <f>VLOOKUP(GroupVertices[[#This Row],[Vertex]],Vertices[],MATCH("ID",Vertices[[#Headers],[Vertex]:[Vertex Group]],0),FALSE)</f>
        <v>326</v>
      </c>
    </row>
    <row r="326" spans="1:3" ht="15">
      <c r="A326" s="78" t="s">
        <v>5775</v>
      </c>
      <c r="B326" s="86" t="s">
        <v>475</v>
      </c>
      <c r="C326" s="78">
        <f>VLOOKUP(GroupVertices[[#This Row],[Vertex]],Vertices[],MATCH("ID",Vertices[[#Headers],[Vertex]:[Vertex Group]],0),FALSE)</f>
        <v>327</v>
      </c>
    </row>
    <row r="327" spans="1:3" ht="15">
      <c r="A327" s="78" t="s">
        <v>5776</v>
      </c>
      <c r="B327" s="86" t="s">
        <v>476</v>
      </c>
      <c r="C327" s="78">
        <f>VLOOKUP(GroupVertices[[#This Row],[Vertex]],Vertices[],MATCH("ID",Vertices[[#Headers],[Vertex]:[Vertex Group]],0),FALSE)</f>
        <v>328</v>
      </c>
    </row>
    <row r="328" spans="1:3" ht="15">
      <c r="A328" s="78" t="s">
        <v>5777</v>
      </c>
      <c r="B328" s="86" t="s">
        <v>477</v>
      </c>
      <c r="C328" s="78">
        <f>VLOOKUP(GroupVertices[[#This Row],[Vertex]],Vertices[],MATCH("ID",Vertices[[#Headers],[Vertex]:[Vertex Group]],0),FALSE)</f>
        <v>329</v>
      </c>
    </row>
    <row r="329" spans="1:3" ht="15">
      <c r="A329" s="78" t="s">
        <v>5778</v>
      </c>
      <c r="B329" s="86" t="s">
        <v>487</v>
      </c>
      <c r="C329" s="78">
        <f>VLOOKUP(GroupVertices[[#This Row],[Vertex]],Vertices[],MATCH("ID",Vertices[[#Headers],[Vertex]:[Vertex Group]],0),FALSE)</f>
        <v>330</v>
      </c>
    </row>
    <row r="330" spans="1:3" ht="15">
      <c r="A330" s="78" t="s">
        <v>5779</v>
      </c>
      <c r="B330" s="86" t="s">
        <v>488</v>
      </c>
      <c r="C330" s="78">
        <f>VLOOKUP(GroupVertices[[#This Row],[Vertex]],Vertices[],MATCH("ID",Vertices[[#Headers],[Vertex]:[Vertex Group]],0),FALSE)</f>
        <v>331</v>
      </c>
    </row>
    <row r="331" spans="1:3" ht="15">
      <c r="A331" s="78" t="s">
        <v>5780</v>
      </c>
      <c r="B331" s="86" t="s">
        <v>491</v>
      </c>
      <c r="C331" s="78">
        <f>VLOOKUP(GroupVertices[[#This Row],[Vertex]],Vertices[],MATCH("ID",Vertices[[#Headers],[Vertex]:[Vertex Group]],0),FALSE)</f>
        <v>332</v>
      </c>
    </row>
    <row r="332" spans="1:3" ht="15">
      <c r="A332" s="78" t="s">
        <v>5781</v>
      </c>
      <c r="B332" s="86" t="s">
        <v>492</v>
      </c>
      <c r="C332" s="78">
        <f>VLOOKUP(GroupVertices[[#This Row],[Vertex]],Vertices[],MATCH("ID",Vertices[[#Headers],[Vertex]:[Vertex Group]],0),FALSE)</f>
        <v>333</v>
      </c>
    </row>
    <row r="333" spans="1:3" ht="15">
      <c r="A333" s="78" t="s">
        <v>5782</v>
      </c>
      <c r="B333" s="86" t="s">
        <v>493</v>
      </c>
      <c r="C333" s="78">
        <f>VLOOKUP(GroupVertices[[#This Row],[Vertex]],Vertices[],MATCH("ID",Vertices[[#Headers],[Vertex]:[Vertex Group]],0),FALSE)</f>
        <v>334</v>
      </c>
    </row>
    <row r="334" spans="1:3" ht="15">
      <c r="A334" s="78" t="s">
        <v>5783</v>
      </c>
      <c r="B334" s="86" t="s">
        <v>495</v>
      </c>
      <c r="C334" s="78">
        <f>VLOOKUP(GroupVertices[[#This Row],[Vertex]],Vertices[],MATCH("ID",Vertices[[#Headers],[Vertex]:[Vertex Group]],0),FALSE)</f>
        <v>335</v>
      </c>
    </row>
    <row r="335" spans="1:3" ht="15">
      <c r="A335" s="78" t="s">
        <v>5784</v>
      </c>
      <c r="B335" s="86" t="s">
        <v>496</v>
      </c>
      <c r="C335" s="78">
        <f>VLOOKUP(GroupVertices[[#This Row],[Vertex]],Vertices[],MATCH("ID",Vertices[[#Headers],[Vertex]:[Vertex Group]],0),FALSE)</f>
        <v>336</v>
      </c>
    </row>
    <row r="336" spans="1:3" ht="15">
      <c r="A336" s="78" t="s">
        <v>5785</v>
      </c>
      <c r="B336" s="86" t="s">
        <v>497</v>
      </c>
      <c r="C336" s="78">
        <f>VLOOKUP(GroupVertices[[#This Row],[Vertex]],Vertices[],MATCH("ID",Vertices[[#Headers],[Vertex]:[Vertex Group]],0),FALSE)</f>
        <v>337</v>
      </c>
    </row>
    <row r="337" spans="1:3" ht="15">
      <c r="A337" s="78" t="s">
        <v>5786</v>
      </c>
      <c r="B337" s="86" t="s">
        <v>498</v>
      </c>
      <c r="C337" s="78">
        <f>VLOOKUP(GroupVertices[[#This Row],[Vertex]],Vertices[],MATCH("ID",Vertices[[#Headers],[Vertex]:[Vertex Group]],0),FALSE)</f>
        <v>338</v>
      </c>
    </row>
    <row r="338" spans="1:3" ht="15">
      <c r="A338" s="78" t="s">
        <v>5787</v>
      </c>
      <c r="B338" s="86" t="s">
        <v>499</v>
      </c>
      <c r="C338" s="78">
        <f>VLOOKUP(GroupVertices[[#This Row],[Vertex]],Vertices[],MATCH("ID",Vertices[[#Headers],[Vertex]:[Vertex Group]],0),FALSE)</f>
        <v>339</v>
      </c>
    </row>
    <row r="339" spans="1:3" ht="15">
      <c r="A339" s="78" t="s">
        <v>5788</v>
      </c>
      <c r="B339" s="86" t="s">
        <v>502</v>
      </c>
      <c r="C339" s="78">
        <f>VLOOKUP(GroupVertices[[#This Row],[Vertex]],Vertices[],MATCH("ID",Vertices[[#Headers],[Vertex]:[Vertex Group]],0),FALSE)</f>
        <v>340</v>
      </c>
    </row>
    <row r="340" spans="1:3" ht="15">
      <c r="A340" s="78" t="s">
        <v>5789</v>
      </c>
      <c r="B340" s="86" t="s">
        <v>504</v>
      </c>
      <c r="C340" s="78">
        <f>VLOOKUP(GroupVertices[[#This Row],[Vertex]],Vertices[],MATCH("ID",Vertices[[#Headers],[Vertex]:[Vertex Group]],0),FALSE)</f>
        <v>341</v>
      </c>
    </row>
    <row r="341" spans="1:3" ht="15">
      <c r="A341" s="78" t="s">
        <v>5790</v>
      </c>
      <c r="B341" s="86" t="s">
        <v>506</v>
      </c>
      <c r="C341" s="78">
        <f>VLOOKUP(GroupVertices[[#This Row],[Vertex]],Vertices[],MATCH("ID",Vertices[[#Headers],[Vertex]:[Vertex Group]],0),FALSE)</f>
        <v>342</v>
      </c>
    </row>
    <row r="342" spans="1:3" ht="15">
      <c r="A342" s="78" t="s">
        <v>5791</v>
      </c>
      <c r="B342" s="86" t="s">
        <v>511</v>
      </c>
      <c r="C342" s="78">
        <f>VLOOKUP(GroupVertices[[#This Row],[Vertex]],Vertices[],MATCH("ID",Vertices[[#Headers],[Vertex]:[Vertex Group]],0),FALSE)</f>
        <v>343</v>
      </c>
    </row>
    <row r="343" spans="1:3" ht="15">
      <c r="A343" s="78" t="s">
        <v>5792</v>
      </c>
      <c r="B343" s="86" t="s">
        <v>512</v>
      </c>
      <c r="C343" s="78">
        <f>VLOOKUP(GroupVertices[[#This Row],[Vertex]],Vertices[],MATCH("ID",Vertices[[#Headers],[Vertex]:[Vertex Group]],0),FALSE)</f>
        <v>344</v>
      </c>
    </row>
    <row r="344" spans="1:3" ht="15">
      <c r="A344" s="78" t="s">
        <v>5793</v>
      </c>
      <c r="B344" s="86" t="s">
        <v>515</v>
      </c>
      <c r="C344" s="78">
        <f>VLOOKUP(GroupVertices[[#This Row],[Vertex]],Vertices[],MATCH("ID",Vertices[[#Headers],[Vertex]:[Vertex Group]],0),FALSE)</f>
        <v>345</v>
      </c>
    </row>
    <row r="345" spans="1:3" ht="15">
      <c r="A345" s="78" t="s">
        <v>5794</v>
      </c>
      <c r="B345" s="86" t="s">
        <v>516</v>
      </c>
      <c r="C345" s="78">
        <f>VLOOKUP(GroupVertices[[#This Row],[Vertex]],Vertices[],MATCH("ID",Vertices[[#Headers],[Vertex]:[Vertex Group]],0),FALSE)</f>
        <v>346</v>
      </c>
    </row>
  </sheetData>
  <dataValidations count="3" xWindow="58" yWindow="226">
    <dataValidation allowBlank="1" showInputMessage="1" showErrorMessage="1" promptTitle="Group Name" prompt="Enter the name of the group.  The group name must also be entered on the Groups worksheet." sqref="A2:A345"/>
    <dataValidation allowBlank="1" showInputMessage="1" showErrorMessage="1" promptTitle="Vertex Name" prompt="Enter the name of a vertex to include in the group." sqref="B2:B345"/>
    <dataValidation allowBlank="1" showInputMessage="1" promptTitle="Vertex ID" prompt="This is the value of the hidden ID cell in the Vertices worksheet.  It gets filled in by the items on the NodeXL, Analysis, Groups menu." sqref="C2:C34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tabSelected="1" workbookViewId="0" topLeftCell="A52">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5597</v>
      </c>
      <c r="B2" s="34" t="s">
        <v>4936</v>
      </c>
      <c r="D2" s="31">
        <f>MIN(Vertices[Degree])</f>
        <v>0</v>
      </c>
      <c r="E2" s="3">
        <f>COUNTIF(Vertices[Degree],"&gt;= "&amp;D2)-COUNTIF(Vertices[Degree],"&gt;="&amp;D3)</f>
        <v>0</v>
      </c>
      <c r="F2" s="37">
        <f>MIN(Vertices[In-Degree])</f>
        <v>0</v>
      </c>
      <c r="G2" s="38">
        <f>COUNTIF(Vertices[In-Degree],"&gt;= "&amp;F2)-COUNTIF(Vertices[In-Degree],"&gt;="&amp;F3)</f>
        <v>97</v>
      </c>
      <c r="H2" s="37">
        <f>MIN(Vertices[Out-Degree])</f>
        <v>0</v>
      </c>
      <c r="I2" s="38">
        <f>COUNTIF(Vertices[Out-Degree],"&gt;= "&amp;H2)-COUNTIF(Vertices[Out-Degree],"&gt;="&amp;H3)</f>
        <v>39</v>
      </c>
      <c r="J2" s="37">
        <f>MIN(Vertices[Betweenness Centrality])</f>
        <v>0</v>
      </c>
      <c r="K2" s="38">
        <f>COUNTIF(Vertices[Betweenness Centrality],"&gt;= "&amp;J2)-COUNTIF(Vertices[Betweenness Centrality],"&gt;="&amp;J3)</f>
        <v>313</v>
      </c>
      <c r="L2" s="37">
        <f>MIN(Vertices[Closeness Centrality])</f>
        <v>0</v>
      </c>
      <c r="M2" s="38">
        <f>COUNTIF(Vertices[Closeness Centrality],"&gt;= "&amp;L2)-COUNTIF(Vertices[Closeness Centrality],"&gt;="&amp;L3)</f>
        <v>254</v>
      </c>
      <c r="N2" s="37">
        <f>MIN(Vertices[Eigenvector Centrality])</f>
        <v>0</v>
      </c>
      <c r="O2" s="38">
        <f>COUNTIF(Vertices[Eigenvector Centrality],"&gt;= "&amp;N2)-COUNTIF(Vertices[Eigenvector Centrality],"&gt;="&amp;N3)</f>
        <v>253</v>
      </c>
      <c r="P2" s="37">
        <f>MIN(Vertices[PageRank])</f>
        <v>0.407181</v>
      </c>
      <c r="Q2" s="38">
        <f>COUNTIF(Vertices[PageRank],"&gt;= "&amp;P2)-COUNTIF(Vertices[PageRank],"&gt;="&amp;P3)</f>
        <v>47</v>
      </c>
      <c r="R2" s="37">
        <f>MIN(Vertices[Clustering Coefficient])</f>
        <v>0</v>
      </c>
      <c r="S2" s="43">
        <f>COUNTIF(Vertices[Clustering Coefficient],"&gt;= "&amp;R2)-COUNTIF(Vertices[Clustering Coefficient],"&gt;="&amp;R3)</f>
        <v>316</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07"/>
      <c r="B3" s="107"/>
      <c r="D3" s="32">
        <f aca="true" t="shared" si="1" ref="D3:D26">D2+($D$57-$D$2)/BinDivisor</f>
        <v>0</v>
      </c>
      <c r="E3" s="3">
        <f>COUNTIF(Vertices[Degree],"&gt;= "&amp;D3)-COUNTIF(Vertices[Degree],"&gt;="&amp;D4)</f>
        <v>0</v>
      </c>
      <c r="F3" s="39">
        <f aca="true" t="shared" si="2" ref="F3:F26">F2+($F$57-$F$2)/BinDivisor</f>
        <v>0.5272727272727272</v>
      </c>
      <c r="G3" s="40">
        <f>COUNTIF(Vertices[In-Degree],"&gt;= "&amp;F3)-COUNTIF(Vertices[In-Degree],"&gt;="&amp;F4)</f>
        <v>201</v>
      </c>
      <c r="H3" s="39">
        <f aca="true" t="shared" si="3" ref="H3:H26">H2+($H$57-$H$2)/BinDivisor</f>
        <v>0.23636363636363636</v>
      </c>
      <c r="I3" s="40">
        <f>COUNTIF(Vertices[Out-Degree],"&gt;= "&amp;H3)-COUNTIF(Vertices[Out-Degree],"&gt;="&amp;H4)</f>
        <v>0</v>
      </c>
      <c r="J3" s="39">
        <f aca="true" t="shared" si="4" ref="J3:J26">J2+($J$57-$J$2)/BinDivisor</f>
        <v>127.7915763090909</v>
      </c>
      <c r="K3" s="40">
        <f>COUNTIF(Vertices[Betweenness Centrality],"&gt;= "&amp;J3)-COUNTIF(Vertices[Betweenness Centrality],"&gt;="&amp;J4)</f>
        <v>8</v>
      </c>
      <c r="L3" s="39">
        <f aca="true" t="shared" si="5" ref="L3:L26">L2+($L$57-$L$2)/BinDivisor</f>
        <v>0.01818181818181818</v>
      </c>
      <c r="M3" s="40">
        <f>COUNTIF(Vertices[Closeness Centrality],"&gt;= "&amp;L3)-COUNTIF(Vertices[Closeness Centrality],"&gt;="&amp;L4)</f>
        <v>0</v>
      </c>
      <c r="N3" s="39">
        <f aca="true" t="shared" si="6" ref="N3:N26">N2+($N$57-$N$2)/BinDivisor</f>
        <v>0.0011912000000000001</v>
      </c>
      <c r="O3" s="40">
        <f>COUNTIF(Vertices[Eigenvector Centrality],"&gt;= "&amp;N3)-COUNTIF(Vertices[Eigenvector Centrality],"&gt;="&amp;N4)</f>
        <v>13</v>
      </c>
      <c r="P3" s="39">
        <f aca="true" t="shared" si="7" ref="P3:P26">P2+($P$57-$P$2)/BinDivisor</f>
        <v>0.5808499454545455</v>
      </c>
      <c r="Q3" s="40">
        <f>COUNTIF(Vertices[PageRank],"&gt;= "&amp;P3)-COUNTIF(Vertices[PageRank],"&gt;="&amp;P4)</f>
        <v>54</v>
      </c>
      <c r="R3" s="39">
        <f aca="true" t="shared" si="8" ref="R3:R26">R2+($R$57-$R$2)/BinDivisor</f>
        <v>0.00909090909090909</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344</v>
      </c>
      <c r="D4" s="32">
        <f t="shared" si="1"/>
        <v>0</v>
      </c>
      <c r="E4" s="3">
        <f>COUNTIF(Vertices[Degree],"&gt;= "&amp;D4)-COUNTIF(Vertices[Degree],"&gt;="&amp;D5)</f>
        <v>0</v>
      </c>
      <c r="F4" s="37">
        <f t="shared" si="2"/>
        <v>1.0545454545454545</v>
      </c>
      <c r="G4" s="38">
        <f>COUNTIF(Vertices[In-Degree],"&gt;= "&amp;F4)-COUNTIF(Vertices[In-Degree],"&gt;="&amp;F5)</f>
        <v>0</v>
      </c>
      <c r="H4" s="37">
        <f t="shared" si="3"/>
        <v>0.4727272727272727</v>
      </c>
      <c r="I4" s="38">
        <f>COUNTIF(Vertices[Out-Degree],"&gt;= "&amp;H4)-COUNTIF(Vertices[Out-Degree],"&gt;="&amp;H5)</f>
        <v>0</v>
      </c>
      <c r="J4" s="37">
        <f t="shared" si="4"/>
        <v>255.5831526181818</v>
      </c>
      <c r="K4" s="38">
        <f>COUNTIF(Vertices[Betweenness Centrality],"&gt;= "&amp;J4)-COUNTIF(Vertices[Betweenness Centrality],"&gt;="&amp;J5)</f>
        <v>5</v>
      </c>
      <c r="L4" s="37">
        <f t="shared" si="5"/>
        <v>0.03636363636363636</v>
      </c>
      <c r="M4" s="38">
        <f>COUNTIF(Vertices[Closeness Centrality],"&gt;= "&amp;L4)-COUNTIF(Vertices[Closeness Centrality],"&gt;="&amp;L5)</f>
        <v>3</v>
      </c>
      <c r="N4" s="37">
        <f t="shared" si="6"/>
        <v>0.0023824000000000002</v>
      </c>
      <c r="O4" s="38">
        <f>COUNTIF(Vertices[Eigenvector Centrality],"&gt;= "&amp;N4)-COUNTIF(Vertices[Eigenvector Centrality],"&gt;="&amp;N5)</f>
        <v>7</v>
      </c>
      <c r="P4" s="37">
        <f t="shared" si="7"/>
        <v>0.754518890909091</v>
      </c>
      <c r="Q4" s="38">
        <f>COUNTIF(Vertices[PageRank],"&gt;= "&amp;P4)-COUNTIF(Vertices[PageRank],"&gt;="&amp;P5)</f>
        <v>21</v>
      </c>
      <c r="R4" s="37">
        <f t="shared" si="8"/>
        <v>0.01818181818181818</v>
      </c>
      <c r="S4" s="43">
        <f>COUNTIF(Vertices[Clustering Coefficient],"&gt;= "&amp;R4)-COUNTIF(Vertices[Clustering Coefficient],"&gt;="&amp;R5)</f>
        <v>2</v>
      </c>
      <c r="T4" s="37" t="e">
        <f ca="1" t="shared" si="9"/>
        <v>#REF!</v>
      </c>
      <c r="U4" s="38" t="e">
        <f ca="1" t="shared" si="0"/>
        <v>#REF!</v>
      </c>
      <c r="W4" s="12" t="s">
        <v>126</v>
      </c>
      <c r="X4" s="12" t="s">
        <v>128</v>
      </c>
    </row>
    <row r="5" spans="1:21" ht="15">
      <c r="A5" s="107"/>
      <c r="B5" s="107"/>
      <c r="D5" s="32">
        <f t="shared" si="1"/>
        <v>0</v>
      </c>
      <c r="E5" s="3">
        <f>COUNTIF(Vertices[Degree],"&gt;= "&amp;D5)-COUNTIF(Vertices[Degree],"&gt;="&amp;D6)</f>
        <v>0</v>
      </c>
      <c r="F5" s="39">
        <f t="shared" si="2"/>
        <v>1.5818181818181816</v>
      </c>
      <c r="G5" s="40">
        <f>COUNTIF(Vertices[In-Degree],"&gt;= "&amp;F5)-COUNTIF(Vertices[In-Degree],"&gt;="&amp;F6)</f>
        <v>26</v>
      </c>
      <c r="H5" s="39">
        <f t="shared" si="3"/>
        <v>0.7090909090909091</v>
      </c>
      <c r="I5" s="40">
        <f>COUNTIF(Vertices[Out-Degree],"&gt;= "&amp;H5)-COUNTIF(Vertices[Out-Degree],"&gt;="&amp;H6)</f>
        <v>0</v>
      </c>
      <c r="J5" s="39">
        <f t="shared" si="4"/>
        <v>383.3747289272727</v>
      </c>
      <c r="K5" s="40">
        <f>COUNTIF(Vertices[Betweenness Centrality],"&gt;= "&amp;J5)-COUNTIF(Vertices[Betweenness Centrality],"&gt;="&amp;J6)</f>
        <v>2</v>
      </c>
      <c r="L5" s="39">
        <f t="shared" si="5"/>
        <v>0.05454545454545454</v>
      </c>
      <c r="M5" s="40">
        <f>COUNTIF(Vertices[Closeness Centrality],"&gt;= "&amp;L5)-COUNTIF(Vertices[Closeness Centrality],"&gt;="&amp;L6)</f>
        <v>4</v>
      </c>
      <c r="N5" s="39">
        <f t="shared" si="6"/>
        <v>0.0035736000000000006</v>
      </c>
      <c r="O5" s="40">
        <f>COUNTIF(Vertices[Eigenvector Centrality],"&gt;= "&amp;N5)-COUNTIF(Vertices[Eigenvector Centrality],"&gt;="&amp;N6)</f>
        <v>5</v>
      </c>
      <c r="P5" s="39">
        <f t="shared" si="7"/>
        <v>0.9281878363636364</v>
      </c>
      <c r="Q5" s="40">
        <f>COUNTIF(Vertices[PageRank],"&gt;= "&amp;P5)-COUNTIF(Vertices[PageRank],"&gt;="&amp;P6)</f>
        <v>176</v>
      </c>
      <c r="R5" s="39">
        <f t="shared" si="8"/>
        <v>0.02727272727272727</v>
      </c>
      <c r="S5" s="44">
        <f>COUNTIF(Vertices[Clustering Coefficient],"&gt;= "&amp;R5)-COUNTIF(Vertices[Clustering Coefficient],"&gt;="&amp;R6)</f>
        <v>2</v>
      </c>
      <c r="T5" s="39" t="e">
        <f ca="1" t="shared" si="9"/>
        <v>#REF!</v>
      </c>
      <c r="U5" s="40" t="e">
        <f ca="1" t="shared" si="0"/>
        <v>#REF!</v>
      </c>
    </row>
    <row r="6" spans="1:21" ht="15">
      <c r="A6" s="34" t="s">
        <v>148</v>
      </c>
      <c r="B6" s="34">
        <v>348</v>
      </c>
      <c r="D6" s="32">
        <f t="shared" si="1"/>
        <v>0</v>
      </c>
      <c r="E6" s="3">
        <f>COUNTIF(Vertices[Degree],"&gt;= "&amp;D6)-COUNTIF(Vertices[Degree],"&gt;="&amp;D7)</f>
        <v>0</v>
      </c>
      <c r="F6" s="37">
        <f t="shared" si="2"/>
        <v>2.109090909090909</v>
      </c>
      <c r="G6" s="38">
        <f>COUNTIF(Vertices[In-Degree],"&gt;= "&amp;F6)-COUNTIF(Vertices[In-Degree],"&gt;="&amp;F7)</f>
        <v>0</v>
      </c>
      <c r="H6" s="37">
        <f t="shared" si="3"/>
        <v>0.9454545454545454</v>
      </c>
      <c r="I6" s="38">
        <f>COUNTIF(Vertices[Out-Degree],"&gt;= "&amp;H6)-COUNTIF(Vertices[Out-Degree],"&gt;="&amp;H7)</f>
        <v>251</v>
      </c>
      <c r="J6" s="37">
        <f t="shared" si="4"/>
        <v>511.1663052363636</v>
      </c>
      <c r="K6" s="38">
        <f>COUNTIF(Vertices[Betweenness Centrality],"&gt;= "&amp;J6)-COUNTIF(Vertices[Betweenness Centrality],"&gt;="&amp;J7)</f>
        <v>3</v>
      </c>
      <c r="L6" s="37">
        <f t="shared" si="5"/>
        <v>0.07272727272727272</v>
      </c>
      <c r="M6" s="38">
        <f>COUNTIF(Vertices[Closeness Centrality],"&gt;= "&amp;L6)-COUNTIF(Vertices[Closeness Centrality],"&gt;="&amp;L7)</f>
        <v>1</v>
      </c>
      <c r="N6" s="37">
        <f t="shared" si="6"/>
        <v>0.0047648000000000005</v>
      </c>
      <c r="O6" s="38">
        <f>COUNTIF(Vertices[Eigenvector Centrality],"&gt;= "&amp;N6)-COUNTIF(Vertices[Eigenvector Centrality],"&gt;="&amp;N7)</f>
        <v>2</v>
      </c>
      <c r="P6" s="37">
        <f t="shared" si="7"/>
        <v>1.101856781818182</v>
      </c>
      <c r="Q6" s="38">
        <f>COUNTIF(Vertices[PageRank],"&gt;= "&amp;P6)-COUNTIF(Vertices[PageRank],"&gt;="&amp;P7)</f>
        <v>10</v>
      </c>
      <c r="R6" s="37">
        <f t="shared" si="8"/>
        <v>0.03636363636363636</v>
      </c>
      <c r="S6" s="43">
        <f>COUNTIF(Vertices[Clustering Coefficient],"&gt;= "&amp;R6)-COUNTIF(Vertices[Clustering Coefficient],"&gt;="&amp;R7)</f>
        <v>0</v>
      </c>
      <c r="T6" s="37" t="e">
        <f ca="1" t="shared" si="9"/>
        <v>#REF!</v>
      </c>
      <c r="U6" s="38" t="e">
        <f ca="1" t="shared" si="0"/>
        <v>#REF!</v>
      </c>
    </row>
    <row r="7" spans="1:21" ht="15">
      <c r="A7" s="34" t="s">
        <v>149</v>
      </c>
      <c r="B7" s="34">
        <v>222</v>
      </c>
      <c r="D7" s="32">
        <f t="shared" si="1"/>
        <v>0</v>
      </c>
      <c r="E7" s="3">
        <f>COUNTIF(Vertices[Degree],"&gt;= "&amp;D7)-COUNTIF(Vertices[Degree],"&gt;="&amp;D8)</f>
        <v>0</v>
      </c>
      <c r="F7" s="39">
        <f t="shared" si="2"/>
        <v>2.6363636363636362</v>
      </c>
      <c r="G7" s="40">
        <f>COUNTIF(Vertices[In-Degree],"&gt;= "&amp;F7)-COUNTIF(Vertices[In-Degree],"&gt;="&amp;F8)</f>
        <v>9</v>
      </c>
      <c r="H7" s="39">
        <f t="shared" si="3"/>
        <v>1.1818181818181819</v>
      </c>
      <c r="I7" s="40">
        <f>COUNTIF(Vertices[Out-Degree],"&gt;= "&amp;H7)-COUNTIF(Vertices[Out-Degree],"&gt;="&amp;H8)</f>
        <v>0</v>
      </c>
      <c r="J7" s="39">
        <f t="shared" si="4"/>
        <v>638.9578815454545</v>
      </c>
      <c r="K7" s="40">
        <f>COUNTIF(Vertices[Betweenness Centrality],"&gt;= "&amp;J7)-COUNTIF(Vertices[Betweenness Centrality],"&gt;="&amp;J8)</f>
        <v>2</v>
      </c>
      <c r="L7" s="39">
        <f t="shared" si="5"/>
        <v>0.09090909090909091</v>
      </c>
      <c r="M7" s="40">
        <f>COUNTIF(Vertices[Closeness Centrality],"&gt;= "&amp;L7)-COUNTIF(Vertices[Closeness Centrality],"&gt;="&amp;L8)</f>
        <v>0</v>
      </c>
      <c r="N7" s="39">
        <f t="shared" si="6"/>
        <v>0.005956</v>
      </c>
      <c r="O7" s="40">
        <f>COUNTIF(Vertices[Eigenvector Centrality],"&gt;= "&amp;N7)-COUNTIF(Vertices[Eigenvector Centrality],"&gt;="&amp;N8)</f>
        <v>2</v>
      </c>
      <c r="P7" s="39">
        <f t="shared" si="7"/>
        <v>1.2755257272727274</v>
      </c>
      <c r="Q7" s="40">
        <f>COUNTIF(Vertices[PageRank],"&gt;= "&amp;P7)-COUNTIF(Vertices[PageRank],"&gt;="&amp;P8)</f>
        <v>14</v>
      </c>
      <c r="R7" s="39">
        <f t="shared" si="8"/>
        <v>0.045454545454545456</v>
      </c>
      <c r="S7" s="44">
        <f>COUNTIF(Vertices[Clustering Coefficient],"&gt;= "&amp;R7)-COUNTIF(Vertices[Clustering Coefficient],"&gt;="&amp;R8)</f>
        <v>1</v>
      </c>
      <c r="T7" s="39" t="e">
        <f ca="1" t="shared" si="9"/>
        <v>#REF!</v>
      </c>
      <c r="U7" s="40" t="e">
        <f ca="1" t="shared" si="0"/>
        <v>#REF!</v>
      </c>
    </row>
    <row r="8" spans="1:21" ht="15">
      <c r="A8" s="34" t="s">
        <v>150</v>
      </c>
      <c r="B8" s="34">
        <v>570</v>
      </c>
      <c r="D8" s="32">
        <f t="shared" si="1"/>
        <v>0</v>
      </c>
      <c r="E8" s="3">
        <f>COUNTIF(Vertices[Degree],"&gt;= "&amp;D8)-COUNTIF(Vertices[Degree],"&gt;="&amp;D9)</f>
        <v>0</v>
      </c>
      <c r="F8" s="37">
        <f t="shared" si="2"/>
        <v>3.1636363636363636</v>
      </c>
      <c r="G8" s="38">
        <f>COUNTIF(Vertices[In-Degree],"&gt;= "&amp;F8)-COUNTIF(Vertices[In-Degree],"&gt;="&amp;F9)</f>
        <v>0</v>
      </c>
      <c r="H8" s="37">
        <f t="shared" si="3"/>
        <v>1.4181818181818182</v>
      </c>
      <c r="I8" s="38">
        <f>COUNTIF(Vertices[Out-Degree],"&gt;= "&amp;H8)-COUNTIF(Vertices[Out-Degree],"&gt;="&amp;H9)</f>
        <v>0</v>
      </c>
      <c r="J8" s="37">
        <f t="shared" si="4"/>
        <v>766.7494578545454</v>
      </c>
      <c r="K8" s="38">
        <f>COUNTIF(Vertices[Betweenness Centrality],"&gt;= "&amp;J8)-COUNTIF(Vertices[Betweenness Centrality],"&gt;="&amp;J9)</f>
        <v>1</v>
      </c>
      <c r="L8" s="37">
        <f t="shared" si="5"/>
        <v>0.1090909090909091</v>
      </c>
      <c r="M8" s="38">
        <f>COUNTIF(Vertices[Closeness Centrality],"&gt;= "&amp;L8)-COUNTIF(Vertices[Closeness Centrality],"&gt;="&amp;L9)</f>
        <v>1</v>
      </c>
      <c r="N8" s="37">
        <f t="shared" si="6"/>
        <v>0.0071472</v>
      </c>
      <c r="O8" s="38">
        <f>COUNTIF(Vertices[Eigenvector Centrality],"&gt;= "&amp;N8)-COUNTIF(Vertices[Eigenvector Centrality],"&gt;="&amp;N9)</f>
        <v>6</v>
      </c>
      <c r="P8" s="37">
        <f t="shared" si="7"/>
        <v>1.4491946727272729</v>
      </c>
      <c r="Q8" s="38">
        <f>COUNTIF(Vertices[PageRank],"&gt;= "&amp;P8)-COUNTIF(Vertices[PageRank],"&gt;="&amp;P9)</f>
        <v>5</v>
      </c>
      <c r="R8" s="37">
        <f t="shared" si="8"/>
        <v>0.05454545454545455</v>
      </c>
      <c r="S8" s="43">
        <f>COUNTIF(Vertices[Clustering Coefficient],"&gt;= "&amp;R8)-COUNTIF(Vertices[Clustering Coefficient],"&gt;="&amp;R9)</f>
        <v>0</v>
      </c>
      <c r="T8" s="37" t="e">
        <f ca="1" t="shared" si="9"/>
        <v>#REF!</v>
      </c>
      <c r="U8" s="38" t="e">
        <f ca="1" t="shared" si="0"/>
        <v>#REF!</v>
      </c>
    </row>
    <row r="9" spans="1:21" ht="15">
      <c r="A9" s="107"/>
      <c r="B9" s="107"/>
      <c r="D9" s="32">
        <f t="shared" si="1"/>
        <v>0</v>
      </c>
      <c r="E9" s="3">
        <f>COUNTIF(Vertices[Degree],"&gt;= "&amp;D9)-COUNTIF(Vertices[Degree],"&gt;="&amp;D10)</f>
        <v>0</v>
      </c>
      <c r="F9" s="39">
        <f t="shared" si="2"/>
        <v>3.690909090909091</v>
      </c>
      <c r="G9" s="40">
        <f>COUNTIF(Vertices[In-Degree],"&gt;= "&amp;F9)-COUNTIF(Vertices[In-Degree],"&gt;="&amp;F10)</f>
        <v>3</v>
      </c>
      <c r="H9" s="39">
        <f t="shared" si="3"/>
        <v>1.6545454545454545</v>
      </c>
      <c r="I9" s="40">
        <f>COUNTIF(Vertices[Out-Degree],"&gt;= "&amp;H9)-COUNTIF(Vertices[Out-Degree],"&gt;="&amp;H10)</f>
        <v>0</v>
      </c>
      <c r="J9" s="39">
        <f t="shared" si="4"/>
        <v>894.5410341636364</v>
      </c>
      <c r="K9" s="40">
        <f>COUNTIF(Vertices[Betweenness Centrality],"&gt;= "&amp;J9)-COUNTIF(Vertices[Betweenness Centrality],"&gt;="&amp;J10)</f>
        <v>1</v>
      </c>
      <c r="L9" s="39">
        <f t="shared" si="5"/>
        <v>0.1272727272727273</v>
      </c>
      <c r="M9" s="40">
        <f>COUNTIF(Vertices[Closeness Centrality],"&gt;= "&amp;L9)-COUNTIF(Vertices[Closeness Centrality],"&gt;="&amp;L10)</f>
        <v>8</v>
      </c>
      <c r="N9" s="39">
        <f t="shared" si="6"/>
        <v>0.008338400000000001</v>
      </c>
      <c r="O9" s="40">
        <f>COUNTIF(Vertices[Eigenvector Centrality],"&gt;= "&amp;N9)-COUNTIF(Vertices[Eigenvector Centrality],"&gt;="&amp;N10)</f>
        <v>0</v>
      </c>
      <c r="P9" s="39">
        <f t="shared" si="7"/>
        <v>1.6228636181818183</v>
      </c>
      <c r="Q9" s="40">
        <f>COUNTIF(Vertices[PageRank],"&gt;= "&amp;P9)-COUNTIF(Vertices[PageRank],"&gt;="&amp;P10)</f>
        <v>5</v>
      </c>
      <c r="R9" s="39">
        <f t="shared" si="8"/>
        <v>0.06363636363636364</v>
      </c>
      <c r="S9" s="44">
        <f>COUNTIF(Vertices[Clustering Coefficient],"&gt;= "&amp;R9)-COUNTIF(Vertices[Clustering Coefficient],"&gt;="&amp;R10)</f>
        <v>0</v>
      </c>
      <c r="T9" s="39" t="e">
        <f ca="1" t="shared" si="9"/>
        <v>#REF!</v>
      </c>
      <c r="U9" s="40" t="e">
        <f ca="1" t="shared" si="0"/>
        <v>#REF!</v>
      </c>
    </row>
    <row r="10" spans="1:21" ht="15">
      <c r="A10" s="34" t="s">
        <v>151</v>
      </c>
      <c r="B10" s="34">
        <v>359</v>
      </c>
      <c r="D10" s="32">
        <f t="shared" si="1"/>
        <v>0</v>
      </c>
      <c r="E10" s="3">
        <f>COUNTIF(Vertices[Degree],"&gt;= "&amp;D10)-COUNTIF(Vertices[Degree],"&gt;="&amp;D11)</f>
        <v>0</v>
      </c>
      <c r="F10" s="37">
        <f t="shared" si="2"/>
        <v>4.218181818181818</v>
      </c>
      <c r="G10" s="38">
        <f>COUNTIF(Vertices[In-Degree],"&gt;= "&amp;F10)-COUNTIF(Vertices[In-Degree],"&gt;="&amp;F11)</f>
        <v>0</v>
      </c>
      <c r="H10" s="37">
        <f t="shared" si="3"/>
        <v>1.8909090909090909</v>
      </c>
      <c r="I10" s="38">
        <f>COUNTIF(Vertices[Out-Degree],"&gt;= "&amp;H10)-COUNTIF(Vertices[Out-Degree],"&gt;="&amp;H11)</f>
        <v>37</v>
      </c>
      <c r="J10" s="37">
        <f t="shared" si="4"/>
        <v>1022.3326104727273</v>
      </c>
      <c r="K10" s="38">
        <f>COUNTIF(Vertices[Betweenness Centrality],"&gt;= "&amp;J10)-COUNTIF(Vertices[Betweenness Centrality],"&gt;="&amp;J11)</f>
        <v>2</v>
      </c>
      <c r="L10" s="37">
        <f t="shared" si="5"/>
        <v>0.14545454545454548</v>
      </c>
      <c r="M10" s="38">
        <f>COUNTIF(Vertices[Closeness Centrality],"&gt;= "&amp;L10)-COUNTIF(Vertices[Closeness Centrality],"&gt;="&amp;L11)</f>
        <v>0</v>
      </c>
      <c r="N10" s="37">
        <f t="shared" si="6"/>
        <v>0.009529600000000001</v>
      </c>
      <c r="O10" s="38">
        <f>COUNTIF(Vertices[Eigenvector Centrality],"&gt;= "&amp;N10)-COUNTIF(Vertices[Eigenvector Centrality],"&gt;="&amp;N11)</f>
        <v>26</v>
      </c>
      <c r="P10" s="37">
        <f t="shared" si="7"/>
        <v>1.7965325636363638</v>
      </c>
      <c r="Q10" s="38">
        <f>COUNTIF(Vertices[PageRank],"&gt;= "&amp;P10)-COUNTIF(Vertices[PageRank],"&gt;="&amp;P11)</f>
        <v>3</v>
      </c>
      <c r="R10" s="37">
        <f t="shared" si="8"/>
        <v>0.07272727272727274</v>
      </c>
      <c r="S10" s="43">
        <f>COUNTIF(Vertices[Clustering Coefficient],"&gt;= "&amp;R10)-COUNTIF(Vertices[Clustering Coefficient],"&gt;="&amp;R11)</f>
        <v>0</v>
      </c>
      <c r="T10" s="37" t="e">
        <f ca="1" t="shared" si="9"/>
        <v>#REF!</v>
      </c>
      <c r="U10" s="38" t="e">
        <f ca="1" t="shared" si="0"/>
        <v>#REF!</v>
      </c>
    </row>
    <row r="11" spans="1:21" ht="15">
      <c r="A11" s="107"/>
      <c r="B11" s="107"/>
      <c r="D11" s="32">
        <f t="shared" si="1"/>
        <v>0</v>
      </c>
      <c r="E11" s="3">
        <f>COUNTIF(Vertices[Degree],"&gt;= "&amp;D11)-COUNTIF(Vertices[Degree],"&gt;="&amp;D12)</f>
        <v>0</v>
      </c>
      <c r="F11" s="39">
        <f t="shared" si="2"/>
        <v>4.745454545454545</v>
      </c>
      <c r="G11" s="40">
        <f>COUNTIF(Vertices[In-Degree],"&gt;= "&amp;F11)-COUNTIF(Vertices[In-Degree],"&gt;="&amp;F12)</f>
        <v>0</v>
      </c>
      <c r="H11" s="39">
        <f t="shared" si="3"/>
        <v>2.1272727272727274</v>
      </c>
      <c r="I11" s="40">
        <f>COUNTIF(Vertices[Out-Degree],"&gt;= "&amp;H11)-COUNTIF(Vertices[Out-Degree],"&gt;="&amp;H12)</f>
        <v>0</v>
      </c>
      <c r="J11" s="39">
        <f t="shared" si="4"/>
        <v>1150.1241867818183</v>
      </c>
      <c r="K11" s="40">
        <f>COUNTIF(Vertices[Betweenness Centrality],"&gt;= "&amp;J11)-COUNTIF(Vertices[Betweenness Centrality],"&gt;="&amp;J12)</f>
        <v>1</v>
      </c>
      <c r="L11" s="39">
        <f t="shared" si="5"/>
        <v>0.16363636363636366</v>
      </c>
      <c r="M11" s="40">
        <f>COUNTIF(Vertices[Closeness Centrality],"&gt;= "&amp;L11)-COUNTIF(Vertices[Closeness Centrality],"&gt;="&amp;L12)</f>
        <v>5</v>
      </c>
      <c r="N11" s="39">
        <f t="shared" si="6"/>
        <v>0.0107208</v>
      </c>
      <c r="O11" s="40">
        <f>COUNTIF(Vertices[Eigenvector Centrality],"&gt;= "&amp;N11)-COUNTIF(Vertices[Eigenvector Centrality],"&gt;="&amp;N12)</f>
        <v>6</v>
      </c>
      <c r="P11" s="39">
        <f t="shared" si="7"/>
        <v>1.9702015090909093</v>
      </c>
      <c r="Q11" s="40">
        <f>COUNTIF(Vertices[PageRank],"&gt;= "&amp;P11)-COUNTIF(Vertices[PageRank],"&gt;="&amp;P12)</f>
        <v>1</v>
      </c>
      <c r="R11" s="39">
        <f t="shared" si="8"/>
        <v>0.08181818181818183</v>
      </c>
      <c r="S11" s="44">
        <f>COUNTIF(Vertices[Clustering Coefficient],"&gt;= "&amp;R11)-COUNTIF(Vertices[Clustering Coefficient],"&gt;="&amp;R12)</f>
        <v>2</v>
      </c>
      <c r="T11" s="39" t="e">
        <f ca="1" t="shared" si="9"/>
        <v>#REF!</v>
      </c>
      <c r="U11" s="40" t="e">
        <f ca="1" t="shared" si="0"/>
        <v>#REF!</v>
      </c>
    </row>
    <row r="12" spans="1:21" ht="15">
      <c r="A12" s="34" t="s">
        <v>170</v>
      </c>
      <c r="B12" s="34">
        <v>0.005050505050505051</v>
      </c>
      <c r="D12" s="32">
        <f t="shared" si="1"/>
        <v>0</v>
      </c>
      <c r="E12" s="3">
        <f>COUNTIF(Vertices[Degree],"&gt;= "&amp;D12)-COUNTIF(Vertices[Degree],"&gt;="&amp;D13)</f>
        <v>0</v>
      </c>
      <c r="F12" s="37">
        <f t="shared" si="2"/>
        <v>5.2727272727272725</v>
      </c>
      <c r="G12" s="38">
        <f>COUNTIF(Vertices[In-Degree],"&gt;= "&amp;F12)-COUNTIF(Vertices[In-Degree],"&gt;="&amp;F13)</f>
        <v>0</v>
      </c>
      <c r="H12" s="37">
        <f t="shared" si="3"/>
        <v>2.3636363636363638</v>
      </c>
      <c r="I12" s="38">
        <f>COUNTIF(Vertices[Out-Degree],"&gt;= "&amp;H12)-COUNTIF(Vertices[Out-Degree],"&gt;="&amp;H13)</f>
        <v>0</v>
      </c>
      <c r="J12" s="37">
        <f t="shared" si="4"/>
        <v>1277.9157630909092</v>
      </c>
      <c r="K12" s="38">
        <f>COUNTIF(Vertices[Betweenness Centrality],"&gt;= "&amp;J12)-COUNTIF(Vertices[Betweenness Centrality],"&gt;="&amp;J13)</f>
        <v>1</v>
      </c>
      <c r="L12" s="37">
        <f t="shared" si="5"/>
        <v>0.18181818181818185</v>
      </c>
      <c r="M12" s="38">
        <f>COUNTIF(Vertices[Closeness Centrality],"&gt;= "&amp;L12)-COUNTIF(Vertices[Closeness Centrality],"&gt;="&amp;L13)</f>
        <v>0</v>
      </c>
      <c r="N12" s="37">
        <f t="shared" si="6"/>
        <v>0.011912</v>
      </c>
      <c r="O12" s="38">
        <f>COUNTIF(Vertices[Eigenvector Centrality],"&gt;= "&amp;N12)-COUNTIF(Vertices[Eigenvector Centrality],"&gt;="&amp;N13)</f>
        <v>4</v>
      </c>
      <c r="P12" s="37">
        <f t="shared" si="7"/>
        <v>2.1438704545454548</v>
      </c>
      <c r="Q12" s="38">
        <f>COUNTIF(Vertices[PageRank],"&gt;= "&amp;P12)-COUNTIF(Vertices[PageRank],"&gt;="&amp;P13)</f>
        <v>2</v>
      </c>
      <c r="R12" s="37">
        <f t="shared" si="8"/>
        <v>0.09090909090909093</v>
      </c>
      <c r="S12" s="43">
        <f>COUNTIF(Vertices[Clustering Coefficient],"&gt;= "&amp;R12)-COUNTIF(Vertices[Clustering Coefficient],"&gt;="&amp;R13)</f>
        <v>0</v>
      </c>
      <c r="T12" s="37" t="e">
        <f ca="1" t="shared" si="9"/>
        <v>#REF!</v>
      </c>
      <c r="U12" s="38" t="e">
        <f ca="1" t="shared" si="0"/>
        <v>#REF!</v>
      </c>
    </row>
    <row r="13" spans="1:21" ht="15">
      <c r="A13" s="34" t="s">
        <v>171</v>
      </c>
      <c r="B13" s="34">
        <v>0.010050251256281407</v>
      </c>
      <c r="D13" s="32">
        <f t="shared" si="1"/>
        <v>0</v>
      </c>
      <c r="E13" s="3">
        <f>COUNTIF(Vertices[Degree],"&gt;= "&amp;D13)-COUNTIF(Vertices[Degree],"&gt;="&amp;D14)</f>
        <v>0</v>
      </c>
      <c r="F13" s="39">
        <f t="shared" si="2"/>
        <v>5.8</v>
      </c>
      <c r="G13" s="40">
        <f>COUNTIF(Vertices[In-Degree],"&gt;= "&amp;F13)-COUNTIF(Vertices[In-Degree],"&gt;="&amp;F14)</f>
        <v>2</v>
      </c>
      <c r="H13" s="39">
        <f t="shared" si="3"/>
        <v>2.6</v>
      </c>
      <c r="I13" s="40">
        <f>COUNTIF(Vertices[Out-Degree],"&gt;= "&amp;H13)-COUNTIF(Vertices[Out-Degree],"&gt;="&amp;H14)</f>
        <v>0</v>
      </c>
      <c r="J13" s="39">
        <f t="shared" si="4"/>
        <v>1405.7073394000001</v>
      </c>
      <c r="K13" s="40">
        <f>COUNTIF(Vertices[Betweenness Centrality],"&gt;= "&amp;J13)-COUNTIF(Vertices[Betweenness Centrality],"&gt;="&amp;J14)</f>
        <v>0</v>
      </c>
      <c r="L13" s="39">
        <f t="shared" si="5"/>
        <v>0.20000000000000004</v>
      </c>
      <c r="M13" s="40">
        <f>COUNTIF(Vertices[Closeness Centrality],"&gt;= "&amp;L13)-COUNTIF(Vertices[Closeness Centrality],"&gt;="&amp;L14)</f>
        <v>3</v>
      </c>
      <c r="N13" s="39">
        <f t="shared" si="6"/>
        <v>0.0131032</v>
      </c>
      <c r="O13" s="40">
        <f>COUNTIF(Vertices[Eigenvector Centrality],"&gt;= "&amp;N13)-COUNTIF(Vertices[Eigenvector Centrality],"&gt;="&amp;N14)</f>
        <v>5</v>
      </c>
      <c r="P13" s="39">
        <f t="shared" si="7"/>
        <v>2.3175394000000002</v>
      </c>
      <c r="Q13" s="40">
        <f>COUNTIF(Vertices[PageRank],"&gt;= "&amp;P13)-COUNTIF(Vertices[PageRank],"&gt;="&amp;P14)</f>
        <v>1</v>
      </c>
      <c r="R13" s="39">
        <f t="shared" si="8"/>
        <v>0.10000000000000002</v>
      </c>
      <c r="S13" s="44">
        <f>COUNTIF(Vertices[Clustering Coefficient],"&gt;= "&amp;R13)-COUNTIF(Vertices[Clustering Coefficient],"&gt;="&amp;R14)</f>
        <v>0</v>
      </c>
      <c r="T13" s="39" t="e">
        <f ca="1" t="shared" si="9"/>
        <v>#REF!</v>
      </c>
      <c r="U13" s="40" t="e">
        <f ca="1" t="shared" si="0"/>
        <v>#REF!</v>
      </c>
    </row>
    <row r="14" spans="1:21" ht="15">
      <c r="A14" s="107"/>
      <c r="B14" s="107"/>
      <c r="D14" s="32">
        <f t="shared" si="1"/>
        <v>0</v>
      </c>
      <c r="E14" s="3">
        <f>COUNTIF(Vertices[Degree],"&gt;= "&amp;D14)-COUNTIF(Vertices[Degree],"&gt;="&amp;D15)</f>
        <v>0</v>
      </c>
      <c r="F14" s="37">
        <f t="shared" si="2"/>
        <v>6.327272727272727</v>
      </c>
      <c r="G14" s="38">
        <f>COUNTIF(Vertices[In-Degree],"&gt;= "&amp;F14)-COUNTIF(Vertices[In-Degree],"&gt;="&amp;F15)</f>
        <v>0</v>
      </c>
      <c r="H14" s="37">
        <f t="shared" si="3"/>
        <v>2.8363636363636364</v>
      </c>
      <c r="I14" s="38">
        <f>COUNTIF(Vertices[Out-Degree],"&gt;= "&amp;H14)-COUNTIF(Vertices[Out-Degree],"&gt;="&amp;H15)</f>
        <v>11</v>
      </c>
      <c r="J14" s="37">
        <f t="shared" si="4"/>
        <v>1533.498915709091</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0.0142944</v>
      </c>
      <c r="O14" s="38">
        <f>COUNTIF(Vertices[Eigenvector Centrality],"&gt;= "&amp;N14)-COUNTIF(Vertices[Eigenvector Centrality],"&gt;="&amp;N15)</f>
        <v>5</v>
      </c>
      <c r="P14" s="37">
        <f t="shared" si="7"/>
        <v>2.4912083454545457</v>
      </c>
      <c r="Q14" s="38">
        <f>COUNTIF(Vertices[PageRank],"&gt;= "&amp;P14)-COUNTIF(Vertices[PageRank],"&gt;="&amp;P15)</f>
        <v>0</v>
      </c>
      <c r="R14" s="37">
        <f t="shared" si="8"/>
        <v>0.10909090909090911</v>
      </c>
      <c r="S14" s="43">
        <f>COUNTIF(Vertices[Clustering Coefficient],"&gt;= "&amp;R14)-COUNTIF(Vertices[Clustering Coefficient],"&gt;="&amp;R15)</f>
        <v>0</v>
      </c>
      <c r="T14" s="37" t="e">
        <f ca="1" t="shared" si="9"/>
        <v>#REF!</v>
      </c>
      <c r="U14" s="38" t="e">
        <f ca="1" t="shared" si="0"/>
        <v>#REF!</v>
      </c>
    </row>
    <row r="15" spans="1:21" ht="15">
      <c r="A15" s="34" t="s">
        <v>152</v>
      </c>
      <c r="B15" s="34">
        <v>179</v>
      </c>
      <c r="D15" s="32">
        <f t="shared" si="1"/>
        <v>0</v>
      </c>
      <c r="E15" s="3">
        <f>COUNTIF(Vertices[Degree],"&gt;= "&amp;D15)-COUNTIF(Vertices[Degree],"&gt;="&amp;D16)</f>
        <v>0</v>
      </c>
      <c r="F15" s="39">
        <f t="shared" si="2"/>
        <v>6.8545454545454545</v>
      </c>
      <c r="G15" s="40">
        <f>COUNTIF(Vertices[In-Degree],"&gt;= "&amp;F15)-COUNTIF(Vertices[In-Degree],"&gt;="&amp;F16)</f>
        <v>2</v>
      </c>
      <c r="H15" s="39">
        <f t="shared" si="3"/>
        <v>3.0727272727272728</v>
      </c>
      <c r="I15" s="40">
        <f>COUNTIF(Vertices[Out-Degree],"&gt;= "&amp;H15)-COUNTIF(Vertices[Out-Degree],"&gt;="&amp;H16)</f>
        <v>0</v>
      </c>
      <c r="J15" s="39">
        <f t="shared" si="4"/>
        <v>1661.290492018182</v>
      </c>
      <c r="K15" s="40">
        <f>COUNTIF(Vertices[Betweenness Centrality],"&gt;= "&amp;J15)-COUNTIF(Vertices[Betweenness Centrality],"&gt;="&amp;J16)</f>
        <v>0</v>
      </c>
      <c r="L15" s="39">
        <f t="shared" si="5"/>
        <v>0.23636363636363641</v>
      </c>
      <c r="M15" s="40">
        <f>COUNTIF(Vertices[Closeness Centrality],"&gt;= "&amp;L15)-COUNTIF(Vertices[Closeness Centrality],"&gt;="&amp;L16)</f>
        <v>2</v>
      </c>
      <c r="N15" s="39">
        <f t="shared" si="6"/>
        <v>0.0154856</v>
      </c>
      <c r="O15" s="40">
        <f>COUNTIF(Vertices[Eigenvector Centrality],"&gt;= "&amp;N15)-COUNTIF(Vertices[Eigenvector Centrality],"&gt;="&amp;N16)</f>
        <v>2</v>
      </c>
      <c r="P15" s="39">
        <f t="shared" si="7"/>
        <v>2.664877290909091</v>
      </c>
      <c r="Q15" s="40">
        <f>COUNTIF(Vertices[PageRank],"&gt;= "&amp;P15)-COUNTIF(Vertices[PageRank],"&gt;="&amp;P16)</f>
        <v>0</v>
      </c>
      <c r="R15" s="39">
        <f t="shared" si="8"/>
        <v>0.11818181818181821</v>
      </c>
      <c r="S15" s="44">
        <f>COUNTIF(Vertices[Clustering Coefficient],"&gt;= "&amp;R15)-COUNTIF(Vertices[Clustering Coefficient],"&gt;="&amp;R16)</f>
        <v>0</v>
      </c>
      <c r="T15" s="39" t="e">
        <f ca="1" t="shared" si="9"/>
        <v>#REF!</v>
      </c>
      <c r="U15" s="40" t="e">
        <f ca="1" t="shared" si="0"/>
        <v>#REF!</v>
      </c>
    </row>
    <row r="16" spans="1:21" ht="15">
      <c r="A16" s="34" t="s">
        <v>153</v>
      </c>
      <c r="B16" s="34">
        <v>146</v>
      </c>
      <c r="D16" s="32">
        <f t="shared" si="1"/>
        <v>0</v>
      </c>
      <c r="E16" s="3">
        <f>COUNTIF(Vertices[Degree],"&gt;= "&amp;D16)-COUNTIF(Vertices[Degree],"&gt;="&amp;D17)</f>
        <v>0</v>
      </c>
      <c r="F16" s="37">
        <f t="shared" si="2"/>
        <v>7.381818181818182</v>
      </c>
      <c r="G16" s="38">
        <f>COUNTIF(Vertices[In-Degree],"&gt;= "&amp;F16)-COUNTIF(Vertices[In-Degree],"&gt;="&amp;F17)</f>
        <v>0</v>
      </c>
      <c r="H16" s="37">
        <f t="shared" si="3"/>
        <v>3.309090909090909</v>
      </c>
      <c r="I16" s="38">
        <f>COUNTIF(Vertices[Out-Degree],"&gt;= "&amp;H16)-COUNTIF(Vertices[Out-Degree],"&gt;="&amp;H17)</f>
        <v>0</v>
      </c>
      <c r="J16" s="37">
        <f t="shared" si="4"/>
        <v>1789.082068327273</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0.016676800000000002</v>
      </c>
      <c r="O16" s="38">
        <f>COUNTIF(Vertices[Eigenvector Centrality],"&gt;= "&amp;N16)-COUNTIF(Vertices[Eigenvector Centrality],"&gt;="&amp;N17)</f>
        <v>0</v>
      </c>
      <c r="P16" s="37">
        <f t="shared" si="7"/>
        <v>2.8385462363636367</v>
      </c>
      <c r="Q16" s="38">
        <f>COUNTIF(Vertices[PageRank],"&gt;= "&amp;P16)-COUNTIF(Vertices[PageRank],"&gt;="&amp;P17)</f>
        <v>0</v>
      </c>
      <c r="R16" s="37">
        <f t="shared" si="8"/>
        <v>0.1272727272727273</v>
      </c>
      <c r="S16" s="43">
        <f>COUNTIF(Vertices[Clustering Coefficient],"&gt;= "&amp;R16)-COUNTIF(Vertices[Clustering Coefficient],"&gt;="&amp;R17)</f>
        <v>0</v>
      </c>
      <c r="T16" s="37" t="e">
        <f ca="1" t="shared" si="9"/>
        <v>#REF!</v>
      </c>
      <c r="U16" s="38" t="e">
        <f ca="1" t="shared" si="0"/>
        <v>#REF!</v>
      </c>
    </row>
    <row r="17" spans="1:21" ht="15">
      <c r="A17" s="34" t="s">
        <v>154</v>
      </c>
      <c r="B17" s="34">
        <v>108</v>
      </c>
      <c r="D17" s="32">
        <f t="shared" si="1"/>
        <v>0</v>
      </c>
      <c r="E17" s="3">
        <f>COUNTIF(Vertices[Degree],"&gt;= "&amp;D17)-COUNTIF(Vertices[Degree],"&gt;="&amp;D18)</f>
        <v>0</v>
      </c>
      <c r="F17" s="39">
        <f t="shared" si="2"/>
        <v>7.909090909090909</v>
      </c>
      <c r="G17" s="40">
        <f>COUNTIF(Vertices[In-Degree],"&gt;= "&amp;F17)-COUNTIF(Vertices[In-Degree],"&gt;="&amp;F18)</f>
        <v>0</v>
      </c>
      <c r="H17" s="39">
        <f t="shared" si="3"/>
        <v>3.5454545454545454</v>
      </c>
      <c r="I17" s="40">
        <f>COUNTIF(Vertices[Out-Degree],"&gt;= "&amp;H17)-COUNTIF(Vertices[Out-Degree],"&gt;="&amp;H18)</f>
        <v>0</v>
      </c>
      <c r="J17" s="39">
        <f t="shared" si="4"/>
        <v>1916.873644636364</v>
      </c>
      <c r="K17" s="40">
        <f>COUNTIF(Vertices[Betweenness Centrality],"&gt;= "&amp;J17)-COUNTIF(Vertices[Betweenness Centrality],"&gt;="&amp;J18)</f>
        <v>1</v>
      </c>
      <c r="L17" s="39">
        <f t="shared" si="5"/>
        <v>0.27272727272727276</v>
      </c>
      <c r="M17" s="40">
        <f>COUNTIF(Vertices[Closeness Centrality],"&gt;= "&amp;L17)-COUNTIF(Vertices[Closeness Centrality],"&gt;="&amp;L18)</f>
        <v>0</v>
      </c>
      <c r="N17" s="39">
        <f t="shared" si="6"/>
        <v>0.017868000000000002</v>
      </c>
      <c r="O17" s="40">
        <f>COUNTIF(Vertices[Eigenvector Centrality],"&gt;= "&amp;N17)-COUNTIF(Vertices[Eigenvector Centrality],"&gt;="&amp;N18)</f>
        <v>2</v>
      </c>
      <c r="P17" s="39">
        <f t="shared" si="7"/>
        <v>3.012215181818182</v>
      </c>
      <c r="Q17" s="40">
        <f>COUNTIF(Vertices[PageRank],"&gt;= "&amp;P17)-COUNTIF(Vertices[PageRank],"&gt;="&amp;P18)</f>
        <v>0</v>
      </c>
      <c r="R17" s="39">
        <f t="shared" si="8"/>
        <v>0.13636363636363638</v>
      </c>
      <c r="S17" s="44">
        <f>COUNTIF(Vertices[Clustering Coefficient],"&gt;= "&amp;R17)-COUNTIF(Vertices[Clustering Coefficient],"&gt;="&amp;R18)</f>
        <v>0</v>
      </c>
      <c r="T17" s="39" t="e">
        <f ca="1" t="shared" si="9"/>
        <v>#REF!</v>
      </c>
      <c r="U17" s="40" t="e">
        <f ca="1" t="shared" si="0"/>
        <v>#REF!</v>
      </c>
    </row>
    <row r="18" spans="1:21" ht="15">
      <c r="A18" s="34" t="s">
        <v>155</v>
      </c>
      <c r="B18" s="34">
        <v>210</v>
      </c>
      <c r="D18" s="32">
        <f t="shared" si="1"/>
        <v>0</v>
      </c>
      <c r="E18" s="3">
        <f>COUNTIF(Vertices[Degree],"&gt;= "&amp;D18)-COUNTIF(Vertices[Degree],"&gt;="&amp;D19)</f>
        <v>0</v>
      </c>
      <c r="F18" s="37">
        <f t="shared" si="2"/>
        <v>8.436363636363636</v>
      </c>
      <c r="G18" s="38">
        <f>COUNTIF(Vertices[In-Degree],"&gt;= "&amp;F18)-COUNTIF(Vertices[In-Degree],"&gt;="&amp;F19)</f>
        <v>0</v>
      </c>
      <c r="H18" s="37">
        <f t="shared" si="3"/>
        <v>3.7818181818181817</v>
      </c>
      <c r="I18" s="38">
        <f>COUNTIF(Vertices[Out-Degree],"&gt;= "&amp;H18)-COUNTIF(Vertices[Out-Degree],"&gt;="&amp;H19)</f>
        <v>3</v>
      </c>
      <c r="J18" s="37">
        <f t="shared" si="4"/>
        <v>2044.6652209454548</v>
      </c>
      <c r="K18" s="38">
        <f>COUNTIF(Vertices[Betweenness Centrality],"&gt;= "&amp;J18)-COUNTIF(Vertices[Betweenness Centrality],"&gt;="&amp;J19)</f>
        <v>1</v>
      </c>
      <c r="L18" s="37">
        <f t="shared" si="5"/>
        <v>0.29090909090909095</v>
      </c>
      <c r="M18" s="38">
        <f>COUNTIF(Vertices[Closeness Centrality],"&gt;= "&amp;L18)-COUNTIF(Vertices[Closeness Centrality],"&gt;="&amp;L19)</f>
        <v>0</v>
      </c>
      <c r="N18" s="37">
        <f t="shared" si="6"/>
        <v>0.019059200000000002</v>
      </c>
      <c r="O18" s="38">
        <f>COUNTIF(Vertices[Eigenvector Centrality],"&gt;= "&amp;N18)-COUNTIF(Vertices[Eigenvector Centrality],"&gt;="&amp;N19)</f>
        <v>0</v>
      </c>
      <c r="P18" s="37">
        <f t="shared" si="7"/>
        <v>3.1858841272727276</v>
      </c>
      <c r="Q18" s="38">
        <f>COUNTIF(Vertices[PageRank],"&gt;= "&amp;P18)-COUNTIF(Vertices[PageRank],"&gt;="&amp;P19)</f>
        <v>0</v>
      </c>
      <c r="R18" s="37">
        <f t="shared" si="8"/>
        <v>0.14545454545454548</v>
      </c>
      <c r="S18" s="43">
        <f>COUNTIF(Vertices[Clustering Coefficient],"&gt;= "&amp;R18)-COUNTIF(Vertices[Clustering Coefficient],"&gt;="&amp;R19)</f>
        <v>0</v>
      </c>
      <c r="T18" s="37" t="e">
        <f ca="1" t="shared" si="9"/>
        <v>#REF!</v>
      </c>
      <c r="U18" s="38" t="e">
        <f ca="1" t="shared" si="0"/>
        <v>#REF!</v>
      </c>
    </row>
    <row r="19" spans="1:21" ht="15">
      <c r="A19" s="107"/>
      <c r="B19" s="107"/>
      <c r="D19" s="32">
        <f t="shared" si="1"/>
        <v>0</v>
      </c>
      <c r="E19" s="3">
        <f>COUNTIF(Vertices[Degree],"&gt;= "&amp;D19)-COUNTIF(Vertices[Degree],"&gt;="&amp;D20)</f>
        <v>0</v>
      </c>
      <c r="F19" s="39">
        <f t="shared" si="2"/>
        <v>8.963636363636363</v>
      </c>
      <c r="G19" s="40">
        <f>COUNTIF(Vertices[In-Degree],"&gt;= "&amp;F19)-COUNTIF(Vertices[In-Degree],"&gt;="&amp;F20)</f>
        <v>0</v>
      </c>
      <c r="H19" s="39">
        <f t="shared" si="3"/>
        <v>4.0181818181818185</v>
      </c>
      <c r="I19" s="40">
        <f>COUNTIF(Vertices[Out-Degree],"&gt;= "&amp;H19)-COUNTIF(Vertices[Out-Degree],"&gt;="&amp;H20)</f>
        <v>0</v>
      </c>
      <c r="J19" s="39">
        <f t="shared" si="4"/>
        <v>2172.4567972545456</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0.0202504</v>
      </c>
      <c r="O19" s="40">
        <f>COUNTIF(Vertices[Eigenvector Centrality],"&gt;= "&amp;N19)-COUNTIF(Vertices[Eigenvector Centrality],"&gt;="&amp;N20)</f>
        <v>0</v>
      </c>
      <c r="P19" s="39">
        <f t="shared" si="7"/>
        <v>3.359553072727273</v>
      </c>
      <c r="Q19" s="40">
        <f>COUNTIF(Vertices[PageRank],"&gt;= "&amp;P19)-COUNTIF(Vertices[PageRank],"&gt;="&amp;P20)</f>
        <v>0</v>
      </c>
      <c r="R19" s="39">
        <f t="shared" si="8"/>
        <v>0.15454545454545457</v>
      </c>
      <c r="S19" s="44">
        <f>COUNTIF(Vertices[Clustering Coefficient],"&gt;= "&amp;R19)-COUNTIF(Vertices[Clustering Coefficient],"&gt;="&amp;R20)</f>
        <v>0</v>
      </c>
      <c r="T19" s="39" t="e">
        <f ca="1" t="shared" si="9"/>
        <v>#REF!</v>
      </c>
      <c r="U19" s="40" t="e">
        <f ca="1" t="shared" si="0"/>
        <v>#REF!</v>
      </c>
    </row>
    <row r="20" spans="1:21" ht="15">
      <c r="A20" s="34" t="s">
        <v>156</v>
      </c>
      <c r="B20" s="34">
        <v>9</v>
      </c>
      <c r="D20" s="32">
        <f t="shared" si="1"/>
        <v>0</v>
      </c>
      <c r="E20" s="3">
        <f>COUNTIF(Vertices[Degree],"&gt;= "&amp;D20)-COUNTIF(Vertices[Degree],"&gt;="&amp;D21)</f>
        <v>0</v>
      </c>
      <c r="F20" s="37">
        <f t="shared" si="2"/>
        <v>9.49090909090909</v>
      </c>
      <c r="G20" s="38">
        <f>COUNTIF(Vertices[In-Degree],"&gt;= "&amp;F20)-COUNTIF(Vertices[In-Degree],"&gt;="&amp;F21)</f>
        <v>0</v>
      </c>
      <c r="H20" s="37">
        <f t="shared" si="3"/>
        <v>4.254545454545455</v>
      </c>
      <c r="I20" s="38">
        <f>COUNTIF(Vertices[Out-Degree],"&gt;= "&amp;H20)-COUNTIF(Vertices[Out-Degree],"&gt;="&amp;H21)</f>
        <v>0</v>
      </c>
      <c r="J20" s="37">
        <f t="shared" si="4"/>
        <v>2300.2483735636365</v>
      </c>
      <c r="K20" s="38">
        <f>COUNTIF(Vertices[Betweenness Centrality],"&gt;= "&amp;J20)-COUNTIF(Vertices[Betweenness Centrality],"&gt;="&amp;J21)</f>
        <v>0</v>
      </c>
      <c r="L20" s="37">
        <f t="shared" si="5"/>
        <v>0.3272727272727273</v>
      </c>
      <c r="M20" s="38">
        <f>COUNTIF(Vertices[Closeness Centrality],"&gt;= "&amp;L20)-COUNTIF(Vertices[Closeness Centrality],"&gt;="&amp;L21)</f>
        <v>15</v>
      </c>
      <c r="N20" s="37">
        <f t="shared" si="6"/>
        <v>0.0214416</v>
      </c>
      <c r="O20" s="38">
        <f>COUNTIF(Vertices[Eigenvector Centrality],"&gt;= "&amp;N20)-COUNTIF(Vertices[Eigenvector Centrality],"&gt;="&amp;N21)</f>
        <v>1</v>
      </c>
      <c r="P20" s="37">
        <f t="shared" si="7"/>
        <v>3.5332220181818186</v>
      </c>
      <c r="Q20" s="38">
        <f>COUNTIF(Vertices[PageRank],"&gt;= "&amp;P20)-COUNTIF(Vertices[PageRank],"&gt;="&amp;P21)</f>
        <v>0</v>
      </c>
      <c r="R20" s="37">
        <f t="shared" si="8"/>
        <v>0.16363636363636366</v>
      </c>
      <c r="S20" s="43">
        <f>COUNTIF(Vertices[Clustering Coefficient],"&gt;= "&amp;R20)-COUNTIF(Vertices[Clustering Coefficient],"&gt;="&amp;R21)</f>
        <v>2</v>
      </c>
      <c r="T20" s="37" t="e">
        <f ca="1" t="shared" si="9"/>
        <v>#REF!</v>
      </c>
      <c r="U20" s="38" t="e">
        <f ca="1" t="shared" si="0"/>
        <v>#REF!</v>
      </c>
    </row>
    <row r="21" spans="1:21" ht="15">
      <c r="A21" s="34" t="s">
        <v>157</v>
      </c>
      <c r="B21" s="34">
        <v>3.653415</v>
      </c>
      <c r="D21" s="32">
        <f t="shared" si="1"/>
        <v>0</v>
      </c>
      <c r="E21" s="3">
        <f>COUNTIF(Vertices[Degree],"&gt;= "&amp;D21)-COUNTIF(Vertices[Degree],"&gt;="&amp;D22)</f>
        <v>0</v>
      </c>
      <c r="F21" s="39">
        <f t="shared" si="2"/>
        <v>10.018181818181818</v>
      </c>
      <c r="G21" s="40">
        <f>COUNTIF(Vertices[In-Degree],"&gt;= "&amp;F21)-COUNTIF(Vertices[In-Degree],"&gt;="&amp;F22)</f>
        <v>0</v>
      </c>
      <c r="H21" s="39">
        <f t="shared" si="3"/>
        <v>4.490909090909091</v>
      </c>
      <c r="I21" s="40">
        <f>COUNTIF(Vertices[Out-Degree],"&gt;= "&amp;H21)-COUNTIF(Vertices[Out-Degree],"&gt;="&amp;H22)</f>
        <v>0</v>
      </c>
      <c r="J21" s="39">
        <f t="shared" si="4"/>
        <v>2428.0399498727274</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0.0226328</v>
      </c>
      <c r="O21" s="40">
        <f>COUNTIF(Vertices[Eigenvector Centrality],"&gt;= "&amp;N21)-COUNTIF(Vertices[Eigenvector Centrality],"&gt;="&amp;N22)</f>
        <v>0</v>
      </c>
      <c r="P21" s="39">
        <f t="shared" si="7"/>
        <v>3.706890963636364</v>
      </c>
      <c r="Q21" s="40">
        <f>COUNTIF(Vertices[PageRank],"&gt;= "&amp;P21)-COUNTIF(Vertices[PageRank],"&gt;="&amp;P22)</f>
        <v>2</v>
      </c>
      <c r="R21" s="39">
        <f t="shared" si="8"/>
        <v>0.17272727272727276</v>
      </c>
      <c r="S21" s="44">
        <f>COUNTIF(Vertices[Clustering Coefficient],"&gt;= "&amp;R21)-COUNTIF(Vertices[Clustering Coefficient],"&gt;="&amp;R22)</f>
        <v>0</v>
      </c>
      <c r="T21" s="39" t="e">
        <f ca="1" t="shared" si="9"/>
        <v>#REF!</v>
      </c>
      <c r="U21" s="40" t="e">
        <f ca="1" t="shared" si="0"/>
        <v>#REF!</v>
      </c>
    </row>
    <row r="22" spans="1:21" ht="15">
      <c r="A22" s="107"/>
      <c r="B22" s="107"/>
      <c r="D22" s="32">
        <f t="shared" si="1"/>
        <v>0</v>
      </c>
      <c r="E22" s="3">
        <f>COUNTIF(Vertices[Degree],"&gt;= "&amp;D22)-COUNTIF(Vertices[Degree],"&gt;="&amp;D23)</f>
        <v>0</v>
      </c>
      <c r="F22" s="37">
        <f t="shared" si="2"/>
        <v>10.545454545454545</v>
      </c>
      <c r="G22" s="38">
        <f>COUNTIF(Vertices[In-Degree],"&gt;= "&amp;F22)-COUNTIF(Vertices[In-Degree],"&gt;="&amp;F23)</f>
        <v>1</v>
      </c>
      <c r="H22" s="37">
        <f t="shared" si="3"/>
        <v>4.7272727272727275</v>
      </c>
      <c r="I22" s="38">
        <f>COUNTIF(Vertices[Out-Degree],"&gt;= "&amp;H22)-COUNTIF(Vertices[Out-Degree],"&gt;="&amp;H23)</f>
        <v>0</v>
      </c>
      <c r="J22" s="37">
        <f t="shared" si="4"/>
        <v>2555.8315261818184</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0.023824</v>
      </c>
      <c r="O22" s="38">
        <f>COUNTIF(Vertices[Eigenvector Centrality],"&gt;= "&amp;N22)-COUNTIF(Vertices[Eigenvector Centrality],"&gt;="&amp;N23)</f>
        <v>0</v>
      </c>
      <c r="P22" s="37">
        <f t="shared" si="7"/>
        <v>3.8805599090909095</v>
      </c>
      <c r="Q22" s="38">
        <f>COUNTIF(Vertices[PageRank],"&gt;= "&amp;P22)-COUNTIF(Vertices[PageRank],"&gt;="&amp;P23)</f>
        <v>0</v>
      </c>
      <c r="R22" s="37">
        <f t="shared" si="8"/>
        <v>0.18181818181818185</v>
      </c>
      <c r="S22" s="43">
        <f>COUNTIF(Vertices[Clustering Coefficient],"&gt;= "&amp;R22)-COUNTIF(Vertices[Clustering Coefficient],"&gt;="&amp;R23)</f>
        <v>0</v>
      </c>
      <c r="T22" s="37" t="e">
        <f ca="1" t="shared" si="9"/>
        <v>#REF!</v>
      </c>
      <c r="U22" s="38" t="e">
        <f ca="1" t="shared" si="0"/>
        <v>#REF!</v>
      </c>
    </row>
    <row r="23" spans="1:21" ht="15">
      <c r="A23" s="34" t="s">
        <v>158</v>
      </c>
      <c r="B23" s="34">
        <v>0.0016865550206793681</v>
      </c>
      <c r="D23" s="32">
        <f t="shared" si="1"/>
        <v>0</v>
      </c>
      <c r="E23" s="3">
        <f>COUNTIF(Vertices[Degree],"&gt;= "&amp;D23)-COUNTIF(Vertices[Degree],"&gt;="&amp;D24)</f>
        <v>0</v>
      </c>
      <c r="F23" s="39">
        <f t="shared" si="2"/>
        <v>11.072727272727272</v>
      </c>
      <c r="G23" s="40">
        <f>COUNTIF(Vertices[In-Degree],"&gt;= "&amp;F23)-COUNTIF(Vertices[In-Degree],"&gt;="&amp;F24)</f>
        <v>0</v>
      </c>
      <c r="H23" s="39">
        <f t="shared" si="3"/>
        <v>4.963636363636364</v>
      </c>
      <c r="I23" s="40">
        <f>COUNTIF(Vertices[Out-Degree],"&gt;= "&amp;H23)-COUNTIF(Vertices[Out-Degree],"&gt;="&amp;H24)</f>
        <v>1</v>
      </c>
      <c r="J23" s="39">
        <f t="shared" si="4"/>
        <v>2683.6231024909093</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0.0250152</v>
      </c>
      <c r="O23" s="40">
        <f>COUNTIF(Vertices[Eigenvector Centrality],"&gt;= "&amp;N23)-COUNTIF(Vertices[Eigenvector Centrality],"&gt;="&amp;N24)</f>
        <v>0</v>
      </c>
      <c r="P23" s="39">
        <f t="shared" si="7"/>
        <v>4.054228854545455</v>
      </c>
      <c r="Q23" s="40">
        <f>COUNTIF(Vertices[PageRank],"&gt;= "&amp;P23)-COUNTIF(Vertices[PageRank],"&gt;="&amp;P24)</f>
        <v>0</v>
      </c>
      <c r="R23" s="39">
        <f t="shared" si="8"/>
        <v>0.19090909090909094</v>
      </c>
      <c r="S23" s="44">
        <f>COUNTIF(Vertices[Clustering Coefficient],"&gt;= "&amp;R23)-COUNTIF(Vertices[Clustering Coefficient],"&gt;="&amp;R24)</f>
        <v>0</v>
      </c>
      <c r="T23" s="39" t="e">
        <f ca="1" t="shared" si="9"/>
        <v>#REF!</v>
      </c>
      <c r="U23" s="40" t="e">
        <f ca="1" t="shared" si="0"/>
        <v>#REF!</v>
      </c>
    </row>
    <row r="24" spans="1:21" ht="15">
      <c r="A24" s="34" t="s">
        <v>5598</v>
      </c>
      <c r="B24" s="34" t="s">
        <v>5600</v>
      </c>
      <c r="D24" s="32">
        <f t="shared" si="1"/>
        <v>0</v>
      </c>
      <c r="E24" s="3">
        <f>COUNTIF(Vertices[Degree],"&gt;= "&amp;D24)-COUNTIF(Vertices[Degree],"&gt;="&amp;D25)</f>
        <v>0</v>
      </c>
      <c r="F24" s="37">
        <f t="shared" si="2"/>
        <v>11.6</v>
      </c>
      <c r="G24" s="38">
        <f>COUNTIF(Vertices[In-Degree],"&gt;= "&amp;F24)-COUNTIF(Vertices[In-Degree],"&gt;="&amp;F25)</f>
        <v>0</v>
      </c>
      <c r="H24" s="37">
        <f t="shared" si="3"/>
        <v>5.2</v>
      </c>
      <c r="I24" s="38">
        <f>COUNTIF(Vertices[Out-Degree],"&gt;= "&amp;H24)-COUNTIF(Vertices[Out-Degree],"&gt;="&amp;H25)</f>
        <v>0</v>
      </c>
      <c r="J24" s="37">
        <f t="shared" si="4"/>
        <v>2811.4146788000003</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0.0262064</v>
      </c>
      <c r="O24" s="38">
        <f>COUNTIF(Vertices[Eigenvector Centrality],"&gt;= "&amp;N24)-COUNTIF(Vertices[Eigenvector Centrality],"&gt;="&amp;N25)</f>
        <v>0</v>
      </c>
      <c r="P24" s="37">
        <f t="shared" si="7"/>
        <v>4.227897800000001</v>
      </c>
      <c r="Q24" s="38">
        <f>COUNTIF(Vertices[PageRank],"&gt;= "&amp;P24)-COUNTIF(Vertices[PageRank],"&gt;="&amp;P25)</f>
        <v>0</v>
      </c>
      <c r="R24" s="37">
        <f t="shared" si="8"/>
        <v>0.20000000000000004</v>
      </c>
      <c r="S24" s="43">
        <f>COUNTIF(Vertices[Clustering Coefficient],"&gt;= "&amp;R24)-COUNTIF(Vertices[Clustering Coefficient],"&gt;="&amp;R25)</f>
        <v>0</v>
      </c>
      <c r="T24" s="37" t="e">
        <f ca="1" t="shared" si="9"/>
        <v>#REF!</v>
      </c>
      <c r="U24" s="38" t="e">
        <f ca="1" t="shared" si="0"/>
        <v>#REF!</v>
      </c>
    </row>
    <row r="25" spans="1:21" ht="15">
      <c r="A25" s="107"/>
      <c r="B25" s="107"/>
      <c r="D25" s="32">
        <f t="shared" si="1"/>
        <v>0</v>
      </c>
      <c r="E25" s="3">
        <f>COUNTIF(Vertices[Degree],"&gt;= "&amp;D25)-COUNTIF(Vertices[Degree],"&gt;="&amp;D26)</f>
        <v>0</v>
      </c>
      <c r="F25" s="39">
        <f t="shared" si="2"/>
        <v>12.127272727272727</v>
      </c>
      <c r="G25" s="40">
        <f>COUNTIF(Vertices[In-Degree],"&gt;= "&amp;F25)-COUNTIF(Vertices[In-Degree],"&gt;="&amp;F26)</f>
        <v>0</v>
      </c>
      <c r="H25" s="39">
        <f t="shared" si="3"/>
        <v>5.4363636363636365</v>
      </c>
      <c r="I25" s="40">
        <f>COUNTIF(Vertices[Out-Degree],"&gt;= "&amp;H25)-COUNTIF(Vertices[Out-Degree],"&gt;="&amp;H26)</f>
        <v>0</v>
      </c>
      <c r="J25" s="39">
        <f t="shared" si="4"/>
        <v>2939.206255109091</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0.0273976</v>
      </c>
      <c r="O25" s="40">
        <f>COUNTIF(Vertices[Eigenvector Centrality],"&gt;= "&amp;N25)-COUNTIF(Vertices[Eigenvector Centrality],"&gt;="&amp;N26)</f>
        <v>0</v>
      </c>
      <c r="P25" s="39">
        <f t="shared" si="7"/>
        <v>4.401566745454547</v>
      </c>
      <c r="Q25" s="40">
        <f>COUNTIF(Vertices[PageRank],"&gt;= "&amp;P25)-COUNTIF(Vertices[PageRank],"&gt;="&amp;P26)</f>
        <v>0</v>
      </c>
      <c r="R25" s="39">
        <f t="shared" si="8"/>
        <v>0.20909090909090913</v>
      </c>
      <c r="S25" s="44">
        <f>COUNTIF(Vertices[Clustering Coefficient],"&gt;= "&amp;R25)-COUNTIF(Vertices[Clustering Coefficient],"&gt;="&amp;R26)</f>
        <v>0</v>
      </c>
      <c r="T25" s="39" t="e">
        <f ca="1" t="shared" si="9"/>
        <v>#REF!</v>
      </c>
      <c r="U25" s="40" t="e">
        <f ca="1" t="shared" si="0"/>
        <v>#REF!</v>
      </c>
    </row>
    <row r="26" spans="1:21" ht="15">
      <c r="A26" s="34" t="s">
        <v>5599</v>
      </c>
      <c r="B26" s="34" t="s">
        <v>5601</v>
      </c>
      <c r="D26" s="32">
        <f t="shared" si="1"/>
        <v>0</v>
      </c>
      <c r="E26" s="3">
        <f>COUNTIF(Vertices[Degree],"&gt;= "&amp;D26)-COUNTIF(Vertices[Degree],"&gt;="&amp;D28)</f>
        <v>0</v>
      </c>
      <c r="F26" s="37">
        <f t="shared" si="2"/>
        <v>12.654545454545454</v>
      </c>
      <c r="G26" s="38">
        <f>COUNTIF(Vertices[In-Degree],"&gt;= "&amp;F26)-COUNTIF(Vertices[In-Degree],"&gt;="&amp;F28)</f>
        <v>1</v>
      </c>
      <c r="H26" s="37">
        <f t="shared" si="3"/>
        <v>5.672727272727273</v>
      </c>
      <c r="I26" s="38">
        <f>COUNTIF(Vertices[Out-Degree],"&gt;= "&amp;H26)-COUNTIF(Vertices[Out-Degree],"&gt;="&amp;H28)</f>
        <v>0</v>
      </c>
      <c r="J26" s="37">
        <f t="shared" si="4"/>
        <v>3066.997831418182</v>
      </c>
      <c r="K26" s="38">
        <f>COUNTIF(Vertices[Betweenness Centrality],"&gt;= "&amp;J26)-COUNTIF(Vertices[Betweenness Centrality],"&gt;="&amp;J28)</f>
        <v>1</v>
      </c>
      <c r="L26" s="37">
        <f t="shared" si="5"/>
        <v>0.43636363636363645</v>
      </c>
      <c r="M26" s="38">
        <f>COUNTIF(Vertices[Closeness Centrality],"&gt;= "&amp;L26)-COUNTIF(Vertices[Closeness Centrality],"&gt;="&amp;L28)</f>
        <v>0</v>
      </c>
      <c r="N26" s="37">
        <f t="shared" si="6"/>
        <v>0.0285888</v>
      </c>
      <c r="O26" s="38">
        <f>COUNTIF(Vertices[Eigenvector Centrality],"&gt;= "&amp;N26)-COUNTIF(Vertices[Eigenvector Centrality],"&gt;="&amp;N28)</f>
        <v>1</v>
      </c>
      <c r="P26" s="37">
        <f t="shared" si="7"/>
        <v>4.575235690909093</v>
      </c>
      <c r="Q26" s="38">
        <f>COUNTIF(Vertices[PageRank],"&gt;= "&amp;P26)-COUNTIF(Vertices[PageRank],"&gt;="&amp;P28)</f>
        <v>0</v>
      </c>
      <c r="R26" s="37">
        <f t="shared" si="8"/>
        <v>0.21818181818181823</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0</v>
      </c>
      <c r="F27" s="61"/>
      <c r="G27" s="62">
        <f>COUNTIF(Vertices[In-Degree],"&gt;= "&amp;F27)-COUNTIF(Vertices[In-Degree],"&gt;="&amp;F28)</f>
        <v>-2</v>
      </c>
      <c r="H27" s="61"/>
      <c r="I27" s="62">
        <f>COUNTIF(Vertices[Out-Degree],"&gt;= "&amp;H27)-COUNTIF(Vertices[Out-Degree],"&gt;="&amp;H28)</f>
        <v>-2</v>
      </c>
      <c r="J27" s="61"/>
      <c r="K27" s="62">
        <f>COUNTIF(Vertices[Betweenness Centrality],"&gt;= "&amp;J27)-COUNTIF(Vertices[Betweenness Centrality],"&gt;="&amp;J28)</f>
        <v>-2</v>
      </c>
      <c r="L27" s="61"/>
      <c r="M27" s="62">
        <f>COUNTIF(Vertices[Closeness Centrality],"&gt;= "&amp;L27)-COUNTIF(Vertices[Closeness Centrality],"&gt;="&amp;L28)</f>
        <v>-48</v>
      </c>
      <c r="N27" s="61"/>
      <c r="O27" s="62">
        <f>COUNTIF(Vertices[Eigenvector Centrality],"&gt;= "&amp;N27)-COUNTIF(Vertices[Eigenvector Centrality],"&gt;="&amp;N28)</f>
        <v>-4</v>
      </c>
      <c r="P27" s="61"/>
      <c r="Q27" s="62">
        <f>COUNTIF(Vertices[Eigenvector Centrality],"&gt;= "&amp;P27)-COUNTIF(Vertices[Eigenvector Centrality],"&gt;="&amp;P28)</f>
        <v>0</v>
      </c>
      <c r="R27" s="61"/>
      <c r="S27" s="63">
        <f>COUNTIF(Vertices[Clustering Coefficient],"&gt;= "&amp;R27)-COUNTIF(Vertices[Clustering Coefficient],"&gt;="&amp;R28)</f>
        <v>-19</v>
      </c>
      <c r="T27" s="61"/>
      <c r="U27" s="62">
        <f ca="1">COUNTIF(Vertices[Clustering Coefficient],"&gt;= "&amp;T27)-COUNTIF(Vertices[Clustering Coefficient],"&gt;="&amp;T28)</f>
        <v>0</v>
      </c>
    </row>
    <row r="28" spans="4:21" ht="15">
      <c r="D28" s="32">
        <f>D26+($D$57-$D$2)/BinDivisor</f>
        <v>0</v>
      </c>
      <c r="E28" s="3">
        <f>COUNTIF(Vertices[Degree],"&gt;= "&amp;D28)-COUNTIF(Vertices[Degree],"&gt;="&amp;D40)</f>
        <v>0</v>
      </c>
      <c r="F28" s="39">
        <f>F26+($F$57-$F$2)/BinDivisor</f>
        <v>13.181818181818182</v>
      </c>
      <c r="G28" s="40">
        <f>COUNTIF(Vertices[In-Degree],"&gt;= "&amp;F28)-COUNTIF(Vertices[In-Degree],"&gt;="&amp;F40)</f>
        <v>0</v>
      </c>
      <c r="H28" s="39">
        <f>H26+($H$57-$H$2)/BinDivisor</f>
        <v>5.909090909090909</v>
      </c>
      <c r="I28" s="40">
        <f>COUNTIF(Vertices[Out-Degree],"&gt;= "&amp;H28)-COUNTIF(Vertices[Out-Degree],"&gt;="&amp;H40)</f>
        <v>1</v>
      </c>
      <c r="J28" s="39">
        <f>J26+($J$57-$J$2)/BinDivisor</f>
        <v>3194.789407727273</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0.02978</v>
      </c>
      <c r="O28" s="40">
        <f>COUNTIF(Vertices[Eigenvector Centrality],"&gt;= "&amp;N28)-COUNTIF(Vertices[Eigenvector Centrality],"&gt;="&amp;N40)</f>
        <v>1</v>
      </c>
      <c r="P28" s="39">
        <f>P26+($P$57-$P$2)/BinDivisor</f>
        <v>4.748904636363639</v>
      </c>
      <c r="Q28" s="40">
        <f>COUNTIF(Vertices[PageRank],"&gt;= "&amp;P28)-COUNTIF(Vertices[PageRank],"&gt;="&amp;P40)</f>
        <v>0</v>
      </c>
      <c r="R28" s="39">
        <f>R26+($R$57-$R$2)/BinDivisor</f>
        <v>0.22727272727272732</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4:21" ht="1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4:21" ht="15">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4:21" ht="1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-2</v>
      </c>
      <c r="H38" s="61"/>
      <c r="I38" s="62">
        <f>COUNTIF(Vertices[Out-Degree],"&gt;= "&amp;H38)-COUNTIF(Vertices[Out-Degree],"&gt;="&amp;H40)</f>
        <v>-1</v>
      </c>
      <c r="J38" s="61"/>
      <c r="K38" s="62">
        <f>COUNTIF(Vertices[Betweenness Centrality],"&gt;= "&amp;J38)-COUNTIF(Vertices[Betweenness Centrality],"&gt;="&amp;J40)</f>
        <v>-2</v>
      </c>
      <c r="L38" s="61"/>
      <c r="M38" s="62">
        <f>COUNTIF(Vertices[Closeness Centrality],"&gt;= "&amp;L38)-COUNTIF(Vertices[Closeness Centrality],"&gt;="&amp;L40)</f>
        <v>-48</v>
      </c>
      <c r="N38" s="61"/>
      <c r="O38" s="62">
        <f>COUNTIF(Vertices[Eigenvector Centrality],"&gt;= "&amp;N38)-COUNTIF(Vertices[Eigenvector Centrality],"&gt;="&amp;N40)</f>
        <v>-3</v>
      </c>
      <c r="P38" s="61"/>
      <c r="Q38" s="62">
        <f>COUNTIF(Vertices[Eigenvector Centrality],"&gt;= "&amp;P38)-COUNTIF(Vertices[Eigenvector Centrality],"&gt;="&amp;P40)</f>
        <v>0</v>
      </c>
      <c r="R38" s="61"/>
      <c r="S38" s="63">
        <f>COUNTIF(Vertices[Clustering Coefficient],"&gt;= "&amp;R38)-COUNTIF(Vertices[Clustering Coefficient],"&gt;="&amp;R40)</f>
        <v>-19</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-2</v>
      </c>
      <c r="H39" s="61"/>
      <c r="I39" s="62">
        <f>COUNTIF(Vertices[Out-Degree],"&gt;= "&amp;H39)-COUNTIF(Vertices[Out-Degree],"&gt;="&amp;H40)</f>
        <v>-1</v>
      </c>
      <c r="J39" s="61"/>
      <c r="K39" s="62">
        <f>COUNTIF(Vertices[Betweenness Centrality],"&gt;= "&amp;J39)-COUNTIF(Vertices[Betweenness Centrality],"&gt;="&amp;J40)</f>
        <v>-2</v>
      </c>
      <c r="L39" s="61"/>
      <c r="M39" s="62">
        <f>COUNTIF(Vertices[Closeness Centrality],"&gt;= "&amp;L39)-COUNTIF(Vertices[Closeness Centrality],"&gt;="&amp;L40)</f>
        <v>-48</v>
      </c>
      <c r="N39" s="61"/>
      <c r="O39" s="62">
        <f>COUNTIF(Vertices[Eigenvector Centrality],"&gt;= "&amp;N39)-COUNTIF(Vertices[Eigenvector Centrality],"&gt;="&amp;N40)</f>
        <v>-3</v>
      </c>
      <c r="P39" s="61"/>
      <c r="Q39" s="62">
        <f>COUNTIF(Vertices[Eigenvector Centrality],"&gt;= "&amp;P39)-COUNTIF(Vertices[Eigenvector Centrality],"&gt;="&amp;P40)</f>
        <v>0</v>
      </c>
      <c r="R39" s="61"/>
      <c r="S39" s="63">
        <f>COUNTIF(Vertices[Clustering Coefficient],"&gt;= "&amp;R39)-COUNTIF(Vertices[Clustering Coefficient],"&gt;="&amp;R40)</f>
        <v>-19</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13.709090909090909</v>
      </c>
      <c r="G40" s="38">
        <f>COUNTIF(Vertices[In-Degree],"&gt;= "&amp;F40)-COUNTIF(Vertices[In-Degree],"&gt;="&amp;F41)</f>
        <v>0</v>
      </c>
      <c r="H40" s="37">
        <f>H28+($H$57-$H$2)/BinDivisor</f>
        <v>6.1454545454545455</v>
      </c>
      <c r="I40" s="38">
        <f>COUNTIF(Vertices[Out-Degree],"&gt;= "&amp;H40)-COUNTIF(Vertices[Out-Degree],"&gt;="&amp;H41)</f>
        <v>0</v>
      </c>
      <c r="J40" s="37">
        <f>J28+($J$57-$J$2)/BinDivisor</f>
        <v>3322.580984036364</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0.0309712</v>
      </c>
      <c r="O40" s="38">
        <f>COUNTIF(Vertices[Eigenvector Centrality],"&gt;= "&amp;N40)-COUNTIF(Vertices[Eigenvector Centrality],"&gt;="&amp;N41)</f>
        <v>0</v>
      </c>
      <c r="P40" s="37">
        <f>P28+($P$57-$P$2)/BinDivisor</f>
        <v>4.922573581818185</v>
      </c>
      <c r="Q40" s="38">
        <f>COUNTIF(Vertices[PageRank],"&gt;= "&amp;P40)-COUNTIF(Vertices[PageRank],"&gt;="&amp;P41)</f>
        <v>0</v>
      </c>
      <c r="R40" s="37">
        <f>R28+($R$57-$R$2)/BinDivisor</f>
        <v>0.23636363636363641</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14.236363636363636</v>
      </c>
      <c r="G41" s="40">
        <f>COUNTIF(Vertices[In-Degree],"&gt;= "&amp;F41)-COUNTIF(Vertices[In-Degree],"&gt;="&amp;F42)</f>
        <v>0</v>
      </c>
      <c r="H41" s="39">
        <f aca="true" t="shared" si="12" ref="H41:H56">H40+($H$57-$H$2)/BinDivisor</f>
        <v>6.381818181818182</v>
      </c>
      <c r="I41" s="40">
        <f>COUNTIF(Vertices[Out-Degree],"&gt;= "&amp;H41)-COUNTIF(Vertices[Out-Degree],"&gt;="&amp;H42)</f>
        <v>0</v>
      </c>
      <c r="J41" s="39">
        <f aca="true" t="shared" si="13" ref="J41:J56">J40+($J$57-$J$2)/BinDivisor</f>
        <v>3450.372560345455</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10</v>
      </c>
      <c r="N41" s="39">
        <f aca="true" t="shared" si="15" ref="N41:N56">N40+($N$57-$N$2)/BinDivisor</f>
        <v>0.0321624</v>
      </c>
      <c r="O41" s="40">
        <f>COUNTIF(Vertices[Eigenvector Centrality],"&gt;= "&amp;N41)-COUNTIF(Vertices[Eigenvector Centrality],"&gt;="&amp;N42)</f>
        <v>0</v>
      </c>
      <c r="P41" s="39">
        <f aca="true" t="shared" si="16" ref="P41:P56">P40+($P$57-$P$2)/BinDivisor</f>
        <v>5.0962425272727305</v>
      </c>
      <c r="Q41" s="40">
        <f>COUNTIF(Vertices[PageRank],"&gt;= "&amp;P41)-COUNTIF(Vertices[PageRank],"&gt;="&amp;P42)</f>
        <v>1</v>
      </c>
      <c r="R41" s="39">
        <f aca="true" t="shared" si="17" ref="R41:R56">R40+($R$57-$R$2)/BinDivisor</f>
        <v>0.2454545454545455</v>
      </c>
      <c r="S41" s="44">
        <f>COUNTIF(Vertices[Clustering Coefficient],"&gt;= "&amp;R41)-COUNTIF(Vertices[Clustering Coefficient],"&gt;="&amp;R42)</f>
        <v>1</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14.763636363636364</v>
      </c>
      <c r="G42" s="38">
        <f>COUNTIF(Vertices[In-Degree],"&gt;= "&amp;F42)-COUNTIF(Vertices[In-Degree],"&gt;="&amp;F43)</f>
        <v>0</v>
      </c>
      <c r="H42" s="37">
        <f t="shared" si="12"/>
        <v>6.618181818181818</v>
      </c>
      <c r="I42" s="38">
        <f>COUNTIF(Vertices[Out-Degree],"&gt;= "&amp;H42)-COUNTIF(Vertices[Out-Degree],"&gt;="&amp;H43)</f>
        <v>0</v>
      </c>
      <c r="J42" s="37">
        <f t="shared" si="13"/>
        <v>3578.164136654546</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0.033353600000000004</v>
      </c>
      <c r="O42" s="38">
        <f>COUNTIF(Vertices[Eigenvector Centrality],"&gt;= "&amp;N42)-COUNTIF(Vertices[Eigenvector Centrality],"&gt;="&amp;N43)</f>
        <v>0</v>
      </c>
      <c r="P42" s="37">
        <f t="shared" si="16"/>
        <v>5.2699114727272764</v>
      </c>
      <c r="Q42" s="38">
        <f>COUNTIF(Vertices[PageRank],"&gt;= "&amp;P42)-COUNTIF(Vertices[PageRank],"&gt;="&amp;P43)</f>
        <v>0</v>
      </c>
      <c r="R42" s="37">
        <f t="shared" si="17"/>
        <v>0.2545454545454546</v>
      </c>
      <c r="S42" s="43">
        <f>COUNTIF(Vertices[Clustering Coefficient],"&gt;= "&amp;R42)-COUNTIF(Vertices[Clustering Coefficient],"&gt;="&amp;R43)</f>
        <v>0</v>
      </c>
      <c r="T42" s="37" t="e">
        <f ca="1" t="shared" si="18"/>
        <v>#REF!</v>
      </c>
      <c r="U42" s="38" t="e">
        <f ca="1" t="shared" si="0"/>
        <v>#REF!</v>
      </c>
    </row>
    <row r="43" spans="4:21" ht="15">
      <c r="D43" s="32">
        <f t="shared" si="10"/>
        <v>0</v>
      </c>
      <c r="E43" s="3">
        <f>COUNTIF(Vertices[Degree],"&gt;= "&amp;D43)-COUNTIF(Vertices[Degree],"&gt;="&amp;D44)</f>
        <v>0</v>
      </c>
      <c r="F43" s="39">
        <f t="shared" si="11"/>
        <v>15.290909090909091</v>
      </c>
      <c r="G43" s="40">
        <f>COUNTIF(Vertices[In-Degree],"&gt;= "&amp;F43)-COUNTIF(Vertices[In-Degree],"&gt;="&amp;F44)</f>
        <v>0</v>
      </c>
      <c r="H43" s="39">
        <f t="shared" si="12"/>
        <v>6.8545454545454545</v>
      </c>
      <c r="I43" s="40">
        <f>COUNTIF(Vertices[Out-Degree],"&gt;= "&amp;H43)-COUNTIF(Vertices[Out-Degree],"&gt;="&amp;H44)</f>
        <v>0</v>
      </c>
      <c r="J43" s="39">
        <f t="shared" si="13"/>
        <v>3705.955712963637</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0.03454480000000001</v>
      </c>
      <c r="O43" s="40">
        <f>COUNTIF(Vertices[Eigenvector Centrality],"&gt;= "&amp;N43)-COUNTIF(Vertices[Eigenvector Centrality],"&gt;="&amp;N44)</f>
        <v>0</v>
      </c>
      <c r="P43" s="39">
        <f t="shared" si="16"/>
        <v>5.443580418181822</v>
      </c>
      <c r="Q43" s="40">
        <f>COUNTIF(Vertices[PageRank],"&gt;= "&amp;P43)-COUNTIF(Vertices[PageRank],"&gt;="&amp;P44)</f>
        <v>0</v>
      </c>
      <c r="R43" s="39">
        <f t="shared" si="17"/>
        <v>0.26363636363636367</v>
      </c>
      <c r="S43" s="44">
        <f>COUNTIF(Vertices[Clustering Coefficient],"&gt;= "&amp;R43)-COUNTIF(Vertices[Clustering Coefficient],"&gt;="&amp;R44)</f>
        <v>0</v>
      </c>
      <c r="T43" s="39" t="e">
        <f ca="1" t="shared" si="18"/>
        <v>#REF!</v>
      </c>
      <c r="U43" s="40" t="e">
        <f ca="1" t="shared" si="0"/>
        <v>#REF!</v>
      </c>
    </row>
    <row r="44" spans="4:21" ht="15">
      <c r="D44" s="32">
        <f t="shared" si="10"/>
        <v>0</v>
      </c>
      <c r="E44" s="3">
        <f>COUNTIF(Vertices[Degree],"&gt;= "&amp;D44)-COUNTIF(Vertices[Degree],"&gt;="&amp;D45)</f>
        <v>0</v>
      </c>
      <c r="F44" s="37">
        <f t="shared" si="11"/>
        <v>15.818181818181818</v>
      </c>
      <c r="G44" s="38">
        <f>COUNTIF(Vertices[In-Degree],"&gt;= "&amp;F44)-COUNTIF(Vertices[In-Degree],"&gt;="&amp;F45)</f>
        <v>0</v>
      </c>
      <c r="H44" s="37">
        <f t="shared" si="12"/>
        <v>7.090909090909091</v>
      </c>
      <c r="I44" s="38">
        <f>COUNTIF(Vertices[Out-Degree],"&gt;= "&amp;H44)-COUNTIF(Vertices[Out-Degree],"&gt;="&amp;H45)</f>
        <v>0</v>
      </c>
      <c r="J44" s="37">
        <f t="shared" si="13"/>
        <v>3833.747289272728</v>
      </c>
      <c r="K44" s="38">
        <f>COUNTIF(Vertices[Betweenness Centrality],"&gt;= "&amp;J44)-COUNTIF(Vertices[Betweenness Centrality],"&gt;="&amp;J45)</f>
        <v>1</v>
      </c>
      <c r="L44" s="37">
        <f t="shared" si="14"/>
        <v>0.5454545454545455</v>
      </c>
      <c r="M44" s="38">
        <f>COUNTIF(Vertices[Closeness Centrality],"&gt;= "&amp;L44)-COUNTIF(Vertices[Closeness Centrality],"&gt;="&amp;L45)</f>
        <v>0</v>
      </c>
      <c r="N44" s="37">
        <f t="shared" si="15"/>
        <v>0.03573600000000001</v>
      </c>
      <c r="O44" s="38">
        <f>COUNTIF(Vertices[Eigenvector Centrality],"&gt;= "&amp;N44)-COUNTIF(Vertices[Eigenvector Centrality],"&gt;="&amp;N45)</f>
        <v>0</v>
      </c>
      <c r="P44" s="37">
        <f t="shared" si="16"/>
        <v>5.617249363636368</v>
      </c>
      <c r="Q44" s="38">
        <f>COUNTIF(Vertices[PageRank],"&gt;= "&amp;P44)-COUNTIF(Vertices[PageRank],"&gt;="&amp;P45)</f>
        <v>0</v>
      </c>
      <c r="R44" s="37">
        <f t="shared" si="17"/>
        <v>0.27272727272727276</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16.345454545454544</v>
      </c>
      <c r="G45" s="40">
        <f>COUNTIF(Vertices[In-Degree],"&gt;= "&amp;F45)-COUNTIF(Vertices[In-Degree],"&gt;="&amp;F46)</f>
        <v>0</v>
      </c>
      <c r="H45" s="39">
        <f t="shared" si="12"/>
        <v>7.327272727272727</v>
      </c>
      <c r="I45" s="40">
        <f>COUNTIF(Vertices[Out-Degree],"&gt;= "&amp;H45)-COUNTIF(Vertices[Out-Degree],"&gt;="&amp;H46)</f>
        <v>0</v>
      </c>
      <c r="J45" s="39">
        <f t="shared" si="13"/>
        <v>3961.5388655818188</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0.036927200000000014</v>
      </c>
      <c r="O45" s="40">
        <f>COUNTIF(Vertices[Eigenvector Centrality],"&gt;= "&amp;N45)-COUNTIF(Vertices[Eigenvector Centrality],"&gt;="&amp;N46)</f>
        <v>0</v>
      </c>
      <c r="P45" s="39">
        <f t="shared" si="16"/>
        <v>5.790918309090914</v>
      </c>
      <c r="Q45" s="40">
        <f>COUNTIF(Vertices[PageRank],"&gt;= "&amp;P45)-COUNTIF(Vertices[PageRank],"&gt;="&amp;P46)</f>
        <v>0</v>
      </c>
      <c r="R45" s="39">
        <f t="shared" si="17"/>
        <v>0.28181818181818186</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16.87272727272727</v>
      </c>
      <c r="G46" s="38">
        <f>COUNTIF(Vertices[In-Degree],"&gt;= "&amp;F46)-COUNTIF(Vertices[In-Degree],"&gt;="&amp;F47)</f>
        <v>0</v>
      </c>
      <c r="H46" s="37">
        <f t="shared" si="12"/>
        <v>7.5636363636363635</v>
      </c>
      <c r="I46" s="38">
        <f>COUNTIF(Vertices[Out-Degree],"&gt;= "&amp;H46)-COUNTIF(Vertices[Out-Degree],"&gt;="&amp;H47)</f>
        <v>0</v>
      </c>
      <c r="J46" s="37">
        <f t="shared" si="13"/>
        <v>4089.3304418909097</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0.03811840000000002</v>
      </c>
      <c r="O46" s="38">
        <f>COUNTIF(Vertices[Eigenvector Centrality],"&gt;= "&amp;N46)-COUNTIF(Vertices[Eigenvector Centrality],"&gt;="&amp;N47)</f>
        <v>0</v>
      </c>
      <c r="P46" s="37">
        <f t="shared" si="16"/>
        <v>5.96458725454546</v>
      </c>
      <c r="Q46" s="38">
        <f>COUNTIF(Vertices[PageRank],"&gt;= "&amp;P46)-COUNTIF(Vertices[PageRank],"&gt;="&amp;P47)</f>
        <v>0</v>
      </c>
      <c r="R46" s="37">
        <f t="shared" si="17"/>
        <v>0.29090909090909095</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17.4</v>
      </c>
      <c r="G47" s="40">
        <f>COUNTIF(Vertices[In-Degree],"&gt;= "&amp;F47)-COUNTIF(Vertices[In-Degree],"&gt;="&amp;F48)</f>
        <v>0</v>
      </c>
      <c r="H47" s="39">
        <f t="shared" si="12"/>
        <v>7.8</v>
      </c>
      <c r="I47" s="40">
        <f>COUNTIF(Vertices[Out-Degree],"&gt;= "&amp;H47)-COUNTIF(Vertices[Out-Degree],"&gt;="&amp;H48)</f>
        <v>0</v>
      </c>
      <c r="J47" s="39">
        <f t="shared" si="13"/>
        <v>4217.122018200001</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0.03930960000000002</v>
      </c>
      <c r="O47" s="40">
        <f>COUNTIF(Vertices[Eigenvector Centrality],"&gt;= "&amp;N47)-COUNTIF(Vertices[Eigenvector Centrality],"&gt;="&amp;N48)</f>
        <v>0</v>
      </c>
      <c r="P47" s="39">
        <f t="shared" si="16"/>
        <v>6.138256200000006</v>
      </c>
      <c r="Q47" s="40">
        <f>COUNTIF(Vertices[PageRank],"&gt;= "&amp;P47)-COUNTIF(Vertices[PageRank],"&gt;="&amp;P48)</f>
        <v>0</v>
      </c>
      <c r="R47" s="39">
        <f t="shared" si="17"/>
        <v>0.30000000000000004</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17.927272727272726</v>
      </c>
      <c r="G48" s="38">
        <f>COUNTIF(Vertices[In-Degree],"&gt;= "&amp;F48)-COUNTIF(Vertices[In-Degree],"&gt;="&amp;F49)</f>
        <v>0</v>
      </c>
      <c r="H48" s="37">
        <f t="shared" si="12"/>
        <v>8.036363636363637</v>
      </c>
      <c r="I48" s="38">
        <f>COUNTIF(Vertices[Out-Degree],"&gt;= "&amp;H48)-COUNTIF(Vertices[Out-Degree],"&gt;="&amp;H49)</f>
        <v>0</v>
      </c>
      <c r="J48" s="37">
        <f t="shared" si="13"/>
        <v>4344.913594509091</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0.040500800000000024</v>
      </c>
      <c r="O48" s="38">
        <f>COUNTIF(Vertices[Eigenvector Centrality],"&gt;= "&amp;N48)-COUNTIF(Vertices[Eigenvector Centrality],"&gt;="&amp;N49)</f>
        <v>0</v>
      </c>
      <c r="P48" s="37">
        <f t="shared" si="16"/>
        <v>6.311925145454552</v>
      </c>
      <c r="Q48" s="38">
        <f>COUNTIF(Vertices[PageRank],"&gt;= "&amp;P48)-COUNTIF(Vertices[PageRank],"&gt;="&amp;P49)</f>
        <v>0</v>
      </c>
      <c r="R48" s="37">
        <f t="shared" si="17"/>
        <v>0.30909090909090914</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18.454545454545453</v>
      </c>
      <c r="G49" s="40">
        <f>COUNTIF(Vertices[In-Degree],"&gt;= "&amp;F49)-COUNTIF(Vertices[In-Degree],"&gt;="&amp;F50)</f>
        <v>0</v>
      </c>
      <c r="H49" s="39">
        <f t="shared" si="12"/>
        <v>8.272727272727273</v>
      </c>
      <c r="I49" s="40">
        <f>COUNTIF(Vertices[Out-Degree],"&gt;= "&amp;H49)-COUNTIF(Vertices[Out-Degree],"&gt;="&amp;H50)</f>
        <v>0</v>
      </c>
      <c r="J49" s="39">
        <f t="shared" si="13"/>
        <v>4472.705170818182</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0.04169200000000003</v>
      </c>
      <c r="O49" s="40">
        <f>COUNTIF(Vertices[Eigenvector Centrality],"&gt;= "&amp;N49)-COUNTIF(Vertices[Eigenvector Centrality],"&gt;="&amp;N50)</f>
        <v>0</v>
      </c>
      <c r="P49" s="39">
        <f t="shared" si="16"/>
        <v>6.485594090909098</v>
      </c>
      <c r="Q49" s="40">
        <f>COUNTIF(Vertices[PageRank],"&gt;= "&amp;P49)-COUNTIF(Vertices[PageRank],"&gt;="&amp;P50)</f>
        <v>0</v>
      </c>
      <c r="R49" s="39">
        <f t="shared" si="17"/>
        <v>0.31818181818181823</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18.98181818181818</v>
      </c>
      <c r="G50" s="38">
        <f>COUNTIF(Vertices[In-Degree],"&gt;= "&amp;F50)-COUNTIF(Vertices[In-Degree],"&gt;="&amp;F51)</f>
        <v>0</v>
      </c>
      <c r="H50" s="37">
        <f t="shared" si="12"/>
        <v>8.50909090909091</v>
      </c>
      <c r="I50" s="38">
        <f>COUNTIF(Vertices[Out-Degree],"&gt;= "&amp;H50)-COUNTIF(Vertices[Out-Degree],"&gt;="&amp;H51)</f>
        <v>0</v>
      </c>
      <c r="J50" s="37">
        <f t="shared" si="13"/>
        <v>4600.496747127272</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0.04288320000000003</v>
      </c>
      <c r="O50" s="38">
        <f>COUNTIF(Vertices[Eigenvector Centrality],"&gt;= "&amp;N50)-COUNTIF(Vertices[Eigenvector Centrality],"&gt;="&amp;N51)</f>
        <v>1</v>
      </c>
      <c r="P50" s="37">
        <f t="shared" si="16"/>
        <v>6.659263036363644</v>
      </c>
      <c r="Q50" s="38">
        <f>COUNTIF(Vertices[PageRank],"&gt;= "&amp;P50)-COUNTIF(Vertices[PageRank],"&gt;="&amp;P51)</f>
        <v>0</v>
      </c>
      <c r="R50" s="37">
        <f t="shared" si="17"/>
        <v>0.3272727272727273</v>
      </c>
      <c r="S50" s="43">
        <f>COUNTIF(Vertices[Clustering Coefficient],"&gt;= "&amp;R50)-COUNTIF(Vertices[Clustering Coefficient],"&gt;="&amp;R51)</f>
        <v>4</v>
      </c>
      <c r="T50" s="37" t="e">
        <f ca="1" t="shared" si="18"/>
        <v>#REF!</v>
      </c>
      <c r="U50" s="38" t="e">
        <f ca="1" t="shared" si="0"/>
        <v>#REF!</v>
      </c>
    </row>
    <row r="51" spans="4:21" ht="15">
      <c r="D51" s="32">
        <f t="shared" si="10"/>
        <v>0</v>
      </c>
      <c r="E51" s="3">
        <f>COUNTIF(Vertices[Degree],"&gt;= "&amp;D51)-COUNTIF(Vertices[Degree],"&gt;="&amp;D52)</f>
        <v>0</v>
      </c>
      <c r="F51" s="39">
        <f t="shared" si="11"/>
        <v>19.509090909090908</v>
      </c>
      <c r="G51" s="40">
        <f>COUNTIF(Vertices[In-Degree],"&gt;= "&amp;F51)-COUNTIF(Vertices[In-Degree],"&gt;="&amp;F52)</f>
        <v>0</v>
      </c>
      <c r="H51" s="39">
        <f t="shared" si="12"/>
        <v>8.745454545454546</v>
      </c>
      <c r="I51" s="40">
        <f>COUNTIF(Vertices[Out-Degree],"&gt;= "&amp;H51)-COUNTIF(Vertices[Out-Degree],"&gt;="&amp;H52)</f>
        <v>0</v>
      </c>
      <c r="J51" s="39">
        <f t="shared" si="13"/>
        <v>4728.288323436363</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0.044074400000000034</v>
      </c>
      <c r="O51" s="40">
        <f>COUNTIF(Vertices[Eigenvector Centrality],"&gt;= "&amp;N51)-COUNTIF(Vertices[Eigenvector Centrality],"&gt;="&amp;N52)</f>
        <v>0</v>
      </c>
      <c r="P51" s="39">
        <f t="shared" si="16"/>
        <v>6.83293198181819</v>
      </c>
      <c r="Q51" s="40">
        <f>COUNTIF(Vertices[PageRank],"&gt;= "&amp;P51)-COUNTIF(Vertices[PageRank],"&gt;="&amp;P52)</f>
        <v>0</v>
      </c>
      <c r="R51" s="39">
        <f t="shared" si="17"/>
        <v>0.3363636363636364</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20.036363636363635</v>
      </c>
      <c r="G52" s="38">
        <f>COUNTIF(Vertices[In-Degree],"&gt;= "&amp;F52)-COUNTIF(Vertices[In-Degree],"&gt;="&amp;F53)</f>
        <v>0</v>
      </c>
      <c r="H52" s="37">
        <f t="shared" si="12"/>
        <v>8.981818181818182</v>
      </c>
      <c r="I52" s="38">
        <f>COUNTIF(Vertices[Out-Degree],"&gt;= "&amp;H52)-COUNTIF(Vertices[Out-Degree],"&gt;="&amp;H53)</f>
        <v>0</v>
      </c>
      <c r="J52" s="37">
        <f t="shared" si="13"/>
        <v>4856.079899745453</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0.04526560000000004</v>
      </c>
      <c r="O52" s="38">
        <f>COUNTIF(Vertices[Eigenvector Centrality],"&gt;= "&amp;N52)-COUNTIF(Vertices[Eigenvector Centrality],"&gt;="&amp;N53)</f>
        <v>0</v>
      </c>
      <c r="P52" s="37">
        <f t="shared" si="16"/>
        <v>7.006600927272736</v>
      </c>
      <c r="Q52" s="38">
        <f>COUNTIF(Vertices[PageRank],"&gt;= "&amp;P52)-COUNTIF(Vertices[PageRank],"&gt;="&amp;P53)</f>
        <v>0</v>
      </c>
      <c r="R52" s="37">
        <f t="shared" si="17"/>
        <v>0.3454545454545455</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20.563636363636363</v>
      </c>
      <c r="G53" s="40">
        <f>COUNTIF(Vertices[In-Degree],"&gt;= "&amp;F53)-COUNTIF(Vertices[In-Degree],"&gt;="&amp;F54)</f>
        <v>0</v>
      </c>
      <c r="H53" s="39">
        <f t="shared" si="12"/>
        <v>9.218181818181819</v>
      </c>
      <c r="I53" s="40">
        <f>COUNTIF(Vertices[Out-Degree],"&gt;= "&amp;H53)-COUNTIF(Vertices[Out-Degree],"&gt;="&amp;H54)</f>
        <v>0</v>
      </c>
      <c r="J53" s="39">
        <f t="shared" si="13"/>
        <v>4983.871476054544</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0.04645680000000004</v>
      </c>
      <c r="O53" s="40">
        <f>COUNTIF(Vertices[Eigenvector Centrality],"&gt;= "&amp;N53)-COUNTIF(Vertices[Eigenvector Centrality],"&gt;="&amp;N54)</f>
        <v>0</v>
      </c>
      <c r="P53" s="39">
        <f t="shared" si="16"/>
        <v>7.180269872727282</v>
      </c>
      <c r="Q53" s="40">
        <f>COUNTIF(Vertices[PageRank],"&gt;= "&amp;P53)-COUNTIF(Vertices[PageRank],"&gt;="&amp;P54)</f>
        <v>0</v>
      </c>
      <c r="R53" s="39">
        <f t="shared" si="17"/>
        <v>0.3545454545454546</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21.09090909090909</v>
      </c>
      <c r="G54" s="38">
        <f>COUNTIF(Vertices[In-Degree],"&gt;= "&amp;F54)-COUNTIF(Vertices[In-Degree],"&gt;="&amp;F55)</f>
        <v>0</v>
      </c>
      <c r="H54" s="37">
        <f t="shared" si="12"/>
        <v>9.454545454545455</v>
      </c>
      <c r="I54" s="38">
        <f>COUNTIF(Vertices[Out-Degree],"&gt;= "&amp;H54)-COUNTIF(Vertices[Out-Degree],"&gt;="&amp;H55)</f>
        <v>0</v>
      </c>
      <c r="J54" s="37">
        <f t="shared" si="13"/>
        <v>5111.663052363634</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0.047648000000000044</v>
      </c>
      <c r="O54" s="38">
        <f>COUNTIF(Vertices[Eigenvector Centrality],"&gt;= "&amp;N54)-COUNTIF(Vertices[Eigenvector Centrality],"&gt;="&amp;N55)</f>
        <v>0</v>
      </c>
      <c r="P54" s="37">
        <f t="shared" si="16"/>
        <v>7.3539388181818275</v>
      </c>
      <c r="Q54" s="38">
        <f>COUNTIF(Vertices[PageRank],"&gt;= "&amp;P54)-COUNTIF(Vertices[PageRank],"&gt;="&amp;P55)</f>
        <v>0</v>
      </c>
      <c r="R54" s="37">
        <f t="shared" si="17"/>
        <v>0.3636363636363637</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21.618181818181817</v>
      </c>
      <c r="G55" s="40">
        <f>COUNTIF(Vertices[In-Degree],"&gt;= "&amp;F55)-COUNTIF(Vertices[In-Degree],"&gt;="&amp;F56)</f>
        <v>0</v>
      </c>
      <c r="H55" s="39">
        <f t="shared" si="12"/>
        <v>9.690909090909091</v>
      </c>
      <c r="I55" s="40">
        <f>COUNTIF(Vertices[Out-Degree],"&gt;= "&amp;H55)-COUNTIF(Vertices[Out-Degree],"&gt;="&amp;H56)</f>
        <v>0</v>
      </c>
      <c r="J55" s="39">
        <f t="shared" si="13"/>
        <v>5239.4546286727245</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0.04883920000000005</v>
      </c>
      <c r="O55" s="40">
        <f>COUNTIF(Vertices[Eigenvector Centrality],"&gt;= "&amp;N55)-COUNTIF(Vertices[Eigenvector Centrality],"&gt;="&amp;N56)</f>
        <v>0</v>
      </c>
      <c r="P55" s="39">
        <f t="shared" si="16"/>
        <v>7.527607763636373</v>
      </c>
      <c r="Q55" s="40">
        <f>COUNTIF(Vertices[PageRank],"&gt;= "&amp;P55)-COUNTIF(Vertices[PageRank],"&gt;="&amp;P56)</f>
        <v>0</v>
      </c>
      <c r="R55" s="39">
        <f t="shared" si="17"/>
        <v>0.3727272727272728</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22.145454545454545</v>
      </c>
      <c r="G56" s="38">
        <f>COUNTIF(Vertices[In-Degree],"&gt;= "&amp;F56)-COUNTIF(Vertices[In-Degree],"&gt;="&amp;F57)</f>
        <v>1</v>
      </c>
      <c r="H56" s="37">
        <f t="shared" si="12"/>
        <v>9.927272727272728</v>
      </c>
      <c r="I56" s="38">
        <f>COUNTIF(Vertices[Out-Degree],"&gt;= "&amp;H56)-COUNTIF(Vertices[Out-Degree],"&gt;="&amp;H57)</f>
        <v>0</v>
      </c>
      <c r="J56" s="37">
        <f t="shared" si="13"/>
        <v>5367.246204981815</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0.05003040000000005</v>
      </c>
      <c r="O56" s="38">
        <f>COUNTIF(Vertices[Eigenvector Centrality],"&gt;= "&amp;N56)-COUNTIF(Vertices[Eigenvector Centrality],"&gt;="&amp;N57)</f>
        <v>1</v>
      </c>
      <c r="P56" s="37">
        <f t="shared" si="16"/>
        <v>7.701276709090919</v>
      </c>
      <c r="Q56" s="38">
        <f>COUNTIF(Vertices[PageRank],"&gt;= "&amp;P56)-COUNTIF(Vertices[PageRank],"&gt;="&amp;P57)</f>
        <v>1</v>
      </c>
      <c r="R56" s="37">
        <f t="shared" si="17"/>
        <v>0.3818181818181819</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29</v>
      </c>
      <c r="G57" s="42">
        <f>COUNTIF(Vertices[In-Degree],"&gt;= "&amp;F57)-COUNTIF(Vertices[In-Degree],"&gt;="&amp;F58)</f>
        <v>1</v>
      </c>
      <c r="H57" s="41">
        <f>MAX(Vertices[Out-Degree])</f>
        <v>13</v>
      </c>
      <c r="I57" s="42">
        <f>COUNTIF(Vertices[Out-Degree],"&gt;= "&amp;H57)-COUNTIF(Vertices[Out-Degree],"&gt;="&amp;H58)</f>
        <v>1</v>
      </c>
      <c r="J57" s="41">
        <f>MAX(Vertices[Betweenness Centrality])</f>
        <v>7028.536697</v>
      </c>
      <c r="K57" s="42">
        <f>COUNTIF(Vertices[Betweenness Centrality],"&gt;= "&amp;J57)-COUNTIF(Vertices[Betweenness Centrality],"&gt;="&amp;J58)</f>
        <v>1</v>
      </c>
      <c r="L57" s="41">
        <f>MAX(Vertices[Closeness Centrality])</f>
        <v>1</v>
      </c>
      <c r="M57" s="42">
        <f>COUNTIF(Vertices[Closeness Centrality],"&gt;= "&amp;L57)-COUNTIF(Vertices[Closeness Centrality],"&gt;="&amp;L58)</f>
        <v>38</v>
      </c>
      <c r="N57" s="41">
        <f>MAX(Vertices[Eigenvector Centrality])</f>
        <v>0.065516</v>
      </c>
      <c r="O57" s="42">
        <f>COUNTIF(Vertices[Eigenvector Centrality],"&gt;= "&amp;N57)-COUNTIF(Vertices[Eigenvector Centrality],"&gt;="&amp;N58)</f>
        <v>1</v>
      </c>
      <c r="P57" s="41">
        <f>MAX(Vertices[PageRank])</f>
        <v>9.958973</v>
      </c>
      <c r="Q57" s="42">
        <f>COUNTIF(Vertices[PageRank],"&gt;= "&amp;P57)-COUNTIF(Vertices[PageRank],"&gt;="&amp;P58)</f>
        <v>1</v>
      </c>
      <c r="R57" s="41">
        <f>MAX(Vertices[Clustering Coefficient])</f>
        <v>0.5</v>
      </c>
      <c r="S57" s="45">
        <f>COUNTIF(Vertices[Clustering Coefficient],"&gt;= "&amp;R57)-COUNTIF(Vertices[Clustering Coefficient],"&gt;="&amp;R58)</f>
        <v>14</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29</v>
      </c>
    </row>
    <row r="71" spans="1:2" ht="15">
      <c r="A71" s="33" t="s">
        <v>90</v>
      </c>
      <c r="B71" s="47">
        <f>_xlfn.IFERROR(AVERAGE(Vertices[In-Degree]),NoMetricMessage)</f>
        <v>1.1453488372093024</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13</v>
      </c>
    </row>
    <row r="85" spans="1:2" ht="15">
      <c r="A85" s="33" t="s">
        <v>96</v>
      </c>
      <c r="B85" s="47">
        <f>_xlfn.IFERROR(AVERAGE(Vertices[Out-Degree]),NoMetricMessage)</f>
        <v>1.1453488372093024</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7028.536697</v>
      </c>
    </row>
    <row r="99" spans="1:2" ht="15">
      <c r="A99" s="33" t="s">
        <v>102</v>
      </c>
      <c r="B99" s="47">
        <f>_xlfn.IFERROR(AVERAGE(Vertices[Betweenness Centrality]),NoMetricMessage)</f>
        <v>94.517441872093</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0.15100600290697688</v>
      </c>
    </row>
    <row r="114" spans="1:2" ht="15">
      <c r="A114" s="33" t="s">
        <v>109</v>
      </c>
      <c r="B114" s="47">
        <f>_xlfn.IFERROR(MEDIAN(Vertices[Closeness Centrality]),NoMetricMessage)</f>
        <v>0.0021785</v>
      </c>
    </row>
    <row r="125" spans="1:2" ht="15">
      <c r="A125" s="33" t="s">
        <v>112</v>
      </c>
      <c r="B125" s="47">
        <f>IF(COUNT(Vertices[Eigenvector Centrality])&gt;0,N2,NoMetricMessage)</f>
        <v>0</v>
      </c>
    </row>
    <row r="126" spans="1:2" ht="15">
      <c r="A126" s="33" t="s">
        <v>113</v>
      </c>
      <c r="B126" s="47">
        <f>IF(COUNT(Vertices[Eigenvector Centrality])&gt;0,N57,NoMetricMessage)</f>
        <v>0.065516</v>
      </c>
    </row>
    <row r="127" spans="1:2" ht="15">
      <c r="A127" s="33" t="s">
        <v>114</v>
      </c>
      <c r="B127" s="47">
        <f>_xlfn.IFERROR(AVERAGE(Vertices[Eigenvector Centrality]),NoMetricMessage)</f>
        <v>0.0029069941860465132</v>
      </c>
    </row>
    <row r="128" spans="1:2" ht="15">
      <c r="A128" s="33" t="s">
        <v>115</v>
      </c>
      <c r="B128" s="47">
        <f>_xlfn.IFERROR(MEDIAN(Vertices[Eigenvector Centrality]),NoMetricMessage)</f>
        <v>0</v>
      </c>
    </row>
    <row r="139" spans="1:2" ht="15">
      <c r="A139" s="33" t="s">
        <v>140</v>
      </c>
      <c r="B139" s="47">
        <f>IF(COUNT(Vertices[PageRank])&gt;0,P2,NoMetricMessage)</f>
        <v>0.407181</v>
      </c>
    </row>
    <row r="140" spans="1:2" ht="15">
      <c r="A140" s="33" t="s">
        <v>141</v>
      </c>
      <c r="B140" s="47">
        <f>IF(COUNT(Vertices[PageRank])&gt;0,P57,NoMetricMessage)</f>
        <v>9.958973</v>
      </c>
    </row>
    <row r="141" spans="1:2" ht="15">
      <c r="A141" s="33" t="s">
        <v>142</v>
      </c>
      <c r="B141" s="47">
        <f>_xlfn.IFERROR(AVERAGE(Vertices[PageRank]),NoMetricMessage)</f>
        <v>0.9999981715116305</v>
      </c>
    </row>
    <row r="142" spans="1:2" ht="15">
      <c r="A142" s="33" t="s">
        <v>143</v>
      </c>
      <c r="B142" s="47">
        <f>_xlfn.IFERROR(MEDIAN(Vertices[PageRank]),NoMetricMessage)</f>
        <v>0.999998</v>
      </c>
    </row>
    <row r="153" spans="1:2" ht="15">
      <c r="A153" s="33" t="s">
        <v>118</v>
      </c>
      <c r="B153" s="47">
        <f>IF(COUNT(Vertices[Clustering Coefficient])&gt;0,R2,NoMetricMessage)</f>
        <v>0</v>
      </c>
    </row>
    <row r="154" spans="1:2" ht="15">
      <c r="A154" s="33" t="s">
        <v>119</v>
      </c>
      <c r="B154" s="47">
        <f>IF(COUNT(Vertices[Clustering Coefficient])&gt;0,R57,NoMetricMessage)</f>
        <v>0.5</v>
      </c>
    </row>
    <row r="155" spans="1:2" ht="15">
      <c r="A155" s="33" t="s">
        <v>120</v>
      </c>
      <c r="B155" s="47">
        <f>_xlfn.IFERROR(AVERAGE(Vertices[Clustering Coefficient]),NoMetricMessage)</f>
        <v>0.02691503731499722</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4936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5828</v>
      </c>
    </row>
    <row r="6" spans="1:18" ht="15">
      <c r="A6">
        <v>0</v>
      </c>
      <c r="B6" s="1" t="s">
        <v>136</v>
      </c>
      <c r="C6">
        <v>1</v>
      </c>
      <c r="D6" t="s">
        <v>59</v>
      </c>
      <c r="E6" t="s">
        <v>59</v>
      </c>
      <c r="F6">
        <v>0</v>
      </c>
      <c r="H6" t="s">
        <v>71</v>
      </c>
      <c r="J6" t="s">
        <v>173</v>
      </c>
      <c r="K6">
        <v>3</v>
      </c>
      <c r="R6" t="s">
        <v>129</v>
      </c>
    </row>
    <row r="7" spans="1:11" ht="15">
      <c r="A7">
        <v>2</v>
      </c>
      <c r="B7">
        <v>1</v>
      </c>
      <c r="C7">
        <v>0</v>
      </c>
      <c r="D7" t="s">
        <v>60</v>
      </c>
      <c r="E7" t="s">
        <v>60</v>
      </c>
      <c r="F7">
        <v>2</v>
      </c>
      <c r="H7" t="s">
        <v>72</v>
      </c>
      <c r="J7" t="s">
        <v>174</v>
      </c>
      <c r="K7" t="s">
        <v>5829</v>
      </c>
    </row>
    <row r="8" spans="1:11" ht="15">
      <c r="A8"/>
      <c r="B8">
        <v>2</v>
      </c>
      <c r="C8">
        <v>2</v>
      </c>
      <c r="D8" t="s">
        <v>61</v>
      </c>
      <c r="E8" t="s">
        <v>61</v>
      </c>
      <c r="H8" t="s">
        <v>73</v>
      </c>
      <c r="J8" t="s">
        <v>175</v>
      </c>
      <c r="K8" t="s">
        <v>5822</v>
      </c>
    </row>
    <row r="9" spans="1:11" ht="409.5">
      <c r="A9"/>
      <c r="B9">
        <v>3</v>
      </c>
      <c r="C9">
        <v>4</v>
      </c>
      <c r="D9" t="s">
        <v>62</v>
      </c>
      <c r="E9" t="s">
        <v>62</v>
      </c>
      <c r="H9" t="s">
        <v>74</v>
      </c>
      <c r="J9" t="s">
        <v>5823</v>
      </c>
      <c r="K9" s="13" t="s">
        <v>5830</v>
      </c>
    </row>
    <row r="10" spans="1:11" ht="409.5">
      <c r="A10"/>
      <c r="B10">
        <v>4</v>
      </c>
      <c r="D10" t="s">
        <v>63</v>
      </c>
      <c r="E10" t="s">
        <v>63</v>
      </c>
      <c r="H10" t="s">
        <v>75</v>
      </c>
      <c r="J10" t="s">
        <v>5827</v>
      </c>
      <c r="K10" s="13" t="s">
        <v>5831</v>
      </c>
    </row>
    <row r="11" spans="1:8" ht="15">
      <c r="A11"/>
      <c r="B11">
        <v>5</v>
      </c>
      <c r="D11" t="s">
        <v>46</v>
      </c>
      <c r="E11">
        <v>1</v>
      </c>
      <c r="H11" t="s">
        <v>76</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2"/>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13" t="s">
        <v>4937</v>
      </c>
      <c r="B1" s="13" t="s">
        <v>4938</v>
      </c>
    </row>
    <row r="2" spans="1:2" ht="15">
      <c r="A2" s="83" t="s">
        <v>1011</v>
      </c>
      <c r="B2" s="78">
        <v>12</v>
      </c>
    </row>
    <row r="3" spans="1:2" ht="15">
      <c r="A3" s="83" t="s">
        <v>1019</v>
      </c>
      <c r="B3" s="78">
        <v>3</v>
      </c>
    </row>
    <row r="4" spans="1:2" ht="15">
      <c r="A4" s="83" t="s">
        <v>1005</v>
      </c>
      <c r="B4" s="78">
        <v>3</v>
      </c>
    </row>
    <row r="5" spans="1:2" ht="15">
      <c r="A5" s="83" t="s">
        <v>1023</v>
      </c>
      <c r="B5" s="78">
        <v>2</v>
      </c>
    </row>
    <row r="6" spans="1:2" ht="15">
      <c r="A6" s="83" t="s">
        <v>1017</v>
      </c>
      <c r="B6" s="78">
        <v>2</v>
      </c>
    </row>
    <row r="7" spans="1:2" ht="15">
      <c r="A7" s="83" t="s">
        <v>1007</v>
      </c>
      <c r="B7" s="78">
        <v>2</v>
      </c>
    </row>
    <row r="8" spans="1:2" ht="15">
      <c r="A8" s="83" t="s">
        <v>1030</v>
      </c>
      <c r="B8" s="78">
        <v>1</v>
      </c>
    </row>
    <row r="9" spans="1:2" ht="15">
      <c r="A9" s="83" t="s">
        <v>1029</v>
      </c>
      <c r="B9" s="78">
        <v>1</v>
      </c>
    </row>
    <row r="10" spans="1:2" ht="15">
      <c r="A10" s="83" t="s">
        <v>1028</v>
      </c>
      <c r="B10" s="78">
        <v>1</v>
      </c>
    </row>
    <row r="11" spans="1:2" ht="15">
      <c r="A11" s="83" t="s">
        <v>1027</v>
      </c>
      <c r="B11" s="78">
        <v>1</v>
      </c>
    </row>
    <row r="14" spans="1:2" ht="15" customHeight="1">
      <c r="A14" s="13" t="s">
        <v>4940</v>
      </c>
      <c r="B14" s="13" t="s">
        <v>4938</v>
      </c>
    </row>
    <row r="15" spans="1:2" ht="15">
      <c r="A15" s="78" t="s">
        <v>1038</v>
      </c>
      <c r="B15" s="78">
        <v>12</v>
      </c>
    </row>
    <row r="16" spans="1:2" ht="15">
      <c r="A16" s="78" t="s">
        <v>1037</v>
      </c>
      <c r="B16" s="78">
        <v>9</v>
      </c>
    </row>
    <row r="17" spans="1:2" ht="15">
      <c r="A17" s="78" t="s">
        <v>1040</v>
      </c>
      <c r="B17" s="78">
        <v>5</v>
      </c>
    </row>
    <row r="18" spans="1:2" ht="15">
      <c r="A18" s="78" t="s">
        <v>1043</v>
      </c>
      <c r="B18" s="78">
        <v>3</v>
      </c>
    </row>
    <row r="19" spans="1:2" ht="15">
      <c r="A19" s="78" t="s">
        <v>1034</v>
      </c>
      <c r="B19" s="78">
        <v>3</v>
      </c>
    </row>
    <row r="20" spans="1:2" ht="15">
      <c r="A20" s="78" t="s">
        <v>1044</v>
      </c>
      <c r="B20" s="78">
        <v>2</v>
      </c>
    </row>
    <row r="21" spans="1:2" ht="15">
      <c r="A21" s="78" t="s">
        <v>1039</v>
      </c>
      <c r="B21" s="78">
        <v>2</v>
      </c>
    </row>
    <row r="22" spans="1:2" ht="15">
      <c r="A22" s="78" t="s">
        <v>1041</v>
      </c>
      <c r="B22" s="78">
        <v>2</v>
      </c>
    </row>
    <row r="23" spans="1:2" ht="15">
      <c r="A23" s="78" t="s">
        <v>1036</v>
      </c>
      <c r="B23" s="78">
        <v>2</v>
      </c>
    </row>
    <row r="24" spans="1:2" ht="15">
      <c r="A24" s="78" t="s">
        <v>1047</v>
      </c>
      <c r="B24" s="78">
        <v>1</v>
      </c>
    </row>
    <row r="27" spans="1:2" ht="15" customHeight="1">
      <c r="A27" s="13" t="s">
        <v>4942</v>
      </c>
      <c r="B27" s="13" t="s">
        <v>4938</v>
      </c>
    </row>
    <row r="28" spans="1:2" ht="15">
      <c r="A28" s="78" t="s">
        <v>1048</v>
      </c>
      <c r="B28" s="78">
        <v>514</v>
      </c>
    </row>
    <row r="29" spans="1:2" ht="15">
      <c r="A29" s="78" t="s">
        <v>522</v>
      </c>
      <c r="B29" s="78">
        <v>30</v>
      </c>
    </row>
    <row r="30" spans="1:2" ht="15">
      <c r="A30" s="78" t="s">
        <v>4943</v>
      </c>
      <c r="B30" s="78">
        <v>7</v>
      </c>
    </row>
    <row r="31" spans="1:2" ht="15">
      <c r="A31" s="78" t="s">
        <v>4944</v>
      </c>
      <c r="B31" s="78">
        <v>6</v>
      </c>
    </row>
    <row r="32" spans="1:2" ht="15">
      <c r="A32" s="78" t="s">
        <v>4945</v>
      </c>
      <c r="B32" s="78">
        <v>6</v>
      </c>
    </row>
    <row r="33" spans="1:2" ht="15">
      <c r="A33" s="78" t="s">
        <v>4946</v>
      </c>
      <c r="B33" s="78">
        <v>6</v>
      </c>
    </row>
    <row r="34" spans="1:2" ht="15">
      <c r="A34" s="78" t="s">
        <v>4947</v>
      </c>
      <c r="B34" s="78">
        <v>5</v>
      </c>
    </row>
    <row r="35" spans="1:2" ht="15">
      <c r="A35" s="78" t="s">
        <v>4948</v>
      </c>
      <c r="B35" s="78">
        <v>4</v>
      </c>
    </row>
    <row r="36" spans="1:2" ht="15">
      <c r="A36" s="78" t="s">
        <v>4949</v>
      </c>
      <c r="B36" s="78">
        <v>4</v>
      </c>
    </row>
    <row r="37" spans="1:2" ht="15">
      <c r="A37" s="78" t="s">
        <v>4950</v>
      </c>
      <c r="B37" s="78">
        <v>4</v>
      </c>
    </row>
    <row r="40" spans="1:2" ht="15" customHeight="1">
      <c r="A40" s="13" t="s">
        <v>4952</v>
      </c>
      <c r="B40" s="13" t="s">
        <v>4938</v>
      </c>
    </row>
    <row r="41" spans="1:2" ht="15">
      <c r="A41" s="86" t="s">
        <v>4953</v>
      </c>
      <c r="B41" s="86">
        <v>382</v>
      </c>
    </row>
    <row r="42" spans="1:2" ht="15">
      <c r="A42" s="86" t="s">
        <v>4954</v>
      </c>
      <c r="B42" s="86">
        <v>335</v>
      </c>
    </row>
    <row r="43" spans="1:2" ht="15">
      <c r="A43" s="86" t="s">
        <v>4955</v>
      </c>
      <c r="B43" s="86">
        <v>0</v>
      </c>
    </row>
    <row r="44" spans="1:2" ht="15">
      <c r="A44" s="86" t="s">
        <v>4956</v>
      </c>
      <c r="B44" s="86">
        <v>7711</v>
      </c>
    </row>
    <row r="45" spans="1:2" ht="15">
      <c r="A45" s="86" t="s">
        <v>4957</v>
      </c>
      <c r="B45" s="86">
        <v>8428</v>
      </c>
    </row>
    <row r="46" spans="1:2" ht="15">
      <c r="A46" s="86" t="s">
        <v>4958</v>
      </c>
      <c r="B46" s="86">
        <v>521</v>
      </c>
    </row>
    <row r="47" spans="1:2" ht="15">
      <c r="A47" s="86" t="s">
        <v>522</v>
      </c>
      <c r="B47" s="86">
        <v>114</v>
      </c>
    </row>
    <row r="48" spans="1:2" ht="15">
      <c r="A48" s="86" t="s">
        <v>4959</v>
      </c>
      <c r="B48" s="86">
        <v>82</v>
      </c>
    </row>
    <row r="49" spans="1:2" ht="15">
      <c r="A49" s="86" t="s">
        <v>4960</v>
      </c>
      <c r="B49" s="86">
        <v>81</v>
      </c>
    </row>
    <row r="50" spans="1:2" ht="15">
      <c r="A50" s="86" t="s">
        <v>4961</v>
      </c>
      <c r="B50" s="86">
        <v>80</v>
      </c>
    </row>
    <row r="53" spans="1:2" ht="15" customHeight="1">
      <c r="A53" s="13" t="s">
        <v>4963</v>
      </c>
      <c r="B53" s="13" t="s">
        <v>4938</v>
      </c>
    </row>
    <row r="54" spans="1:2" ht="15">
      <c r="A54" s="86" t="s">
        <v>4964</v>
      </c>
      <c r="B54" s="86">
        <v>45</v>
      </c>
    </row>
    <row r="55" spans="1:2" ht="15">
      <c r="A55" s="86" t="s">
        <v>4965</v>
      </c>
      <c r="B55" s="86">
        <v>30</v>
      </c>
    </row>
    <row r="56" spans="1:2" ht="15">
      <c r="A56" s="86" t="s">
        <v>4966</v>
      </c>
      <c r="B56" s="86">
        <v>19</v>
      </c>
    </row>
    <row r="57" spans="1:2" ht="15">
      <c r="A57" s="86" t="s">
        <v>4967</v>
      </c>
      <c r="B57" s="86">
        <v>19</v>
      </c>
    </row>
    <row r="58" spans="1:2" ht="15">
      <c r="A58" s="86" t="s">
        <v>4968</v>
      </c>
      <c r="B58" s="86">
        <v>18</v>
      </c>
    </row>
    <row r="59" spans="1:2" ht="15">
      <c r="A59" s="86" t="s">
        <v>4969</v>
      </c>
      <c r="B59" s="86">
        <v>15</v>
      </c>
    </row>
    <row r="60" spans="1:2" ht="15">
      <c r="A60" s="86" t="s">
        <v>4970</v>
      </c>
      <c r="B60" s="86">
        <v>15</v>
      </c>
    </row>
    <row r="61" spans="1:2" ht="15">
      <c r="A61" s="86" t="s">
        <v>4971</v>
      </c>
      <c r="B61" s="86">
        <v>14</v>
      </c>
    </row>
    <row r="62" spans="1:2" ht="15">
      <c r="A62" s="86" t="s">
        <v>4972</v>
      </c>
      <c r="B62" s="86">
        <v>14</v>
      </c>
    </row>
    <row r="63" spans="1:2" ht="15">
      <c r="A63" s="86" t="s">
        <v>4973</v>
      </c>
      <c r="B63" s="86">
        <v>14</v>
      </c>
    </row>
    <row r="66" spans="1:2" ht="15" customHeight="1">
      <c r="A66" s="13" t="s">
        <v>4975</v>
      </c>
      <c r="B66" s="13" t="s">
        <v>4938</v>
      </c>
    </row>
    <row r="67" spans="1:2" ht="15">
      <c r="A67" s="78" t="s">
        <v>522</v>
      </c>
      <c r="B67" s="78">
        <v>5</v>
      </c>
    </row>
    <row r="68" spans="1:2" ht="15">
      <c r="A68" s="78" t="s">
        <v>358</v>
      </c>
      <c r="B68" s="78">
        <v>3</v>
      </c>
    </row>
    <row r="69" spans="1:2" ht="15">
      <c r="A69" s="78" t="s">
        <v>555</v>
      </c>
      <c r="B69" s="78">
        <v>2</v>
      </c>
    </row>
    <row r="70" spans="1:2" ht="15">
      <c r="A70" s="78" t="s">
        <v>519</v>
      </c>
      <c r="B70" s="78">
        <v>2</v>
      </c>
    </row>
    <row r="71" spans="1:2" ht="15">
      <c r="A71" s="78" t="s">
        <v>330</v>
      </c>
      <c r="B71" s="78">
        <v>2</v>
      </c>
    </row>
    <row r="72" spans="1:2" ht="15">
      <c r="A72" s="78" t="s">
        <v>509</v>
      </c>
      <c r="B72" s="78">
        <v>1</v>
      </c>
    </row>
    <row r="73" spans="1:2" ht="15">
      <c r="A73" s="78" t="s">
        <v>559</v>
      </c>
      <c r="B73" s="78">
        <v>1</v>
      </c>
    </row>
    <row r="74" spans="1:2" ht="15">
      <c r="A74" s="78" t="s">
        <v>554</v>
      </c>
      <c r="B74" s="78">
        <v>1</v>
      </c>
    </row>
    <row r="75" spans="1:2" ht="15">
      <c r="A75" s="78" t="s">
        <v>459</v>
      </c>
      <c r="B75" s="78">
        <v>1</v>
      </c>
    </row>
    <row r="76" spans="1:2" ht="15">
      <c r="A76" s="78" t="s">
        <v>553</v>
      </c>
      <c r="B76" s="78">
        <v>1</v>
      </c>
    </row>
    <row r="79" spans="1:2" ht="15" customHeight="1">
      <c r="A79" s="13" t="s">
        <v>4976</v>
      </c>
      <c r="B79" s="13" t="s">
        <v>4938</v>
      </c>
    </row>
    <row r="80" spans="1:2" ht="15">
      <c r="A80" s="78" t="s">
        <v>522</v>
      </c>
      <c r="B80" s="78">
        <v>29</v>
      </c>
    </row>
    <row r="81" spans="1:2" ht="15">
      <c r="A81" s="78" t="s">
        <v>519</v>
      </c>
      <c r="B81" s="78">
        <v>11</v>
      </c>
    </row>
    <row r="82" spans="1:2" ht="15">
      <c r="A82" s="78" t="s">
        <v>459</v>
      </c>
      <c r="B82" s="78">
        <v>10</v>
      </c>
    </row>
    <row r="83" spans="1:2" ht="15">
      <c r="A83" s="78" t="s">
        <v>523</v>
      </c>
      <c r="B83" s="78">
        <v>8</v>
      </c>
    </row>
    <row r="84" spans="1:2" ht="15">
      <c r="A84" s="78" t="s">
        <v>527</v>
      </c>
      <c r="B84" s="78">
        <v>6</v>
      </c>
    </row>
    <row r="85" spans="1:2" ht="15">
      <c r="A85" s="78" t="s">
        <v>535</v>
      </c>
      <c r="B85" s="78">
        <v>4</v>
      </c>
    </row>
    <row r="86" spans="1:2" ht="15">
      <c r="A86" s="78" t="s">
        <v>534</v>
      </c>
      <c r="B86" s="78">
        <v>4</v>
      </c>
    </row>
    <row r="87" spans="1:2" ht="15">
      <c r="A87" s="78" t="s">
        <v>354</v>
      </c>
      <c r="B87" s="78">
        <v>3</v>
      </c>
    </row>
    <row r="88" spans="1:2" ht="15">
      <c r="A88" s="78" t="s">
        <v>530</v>
      </c>
      <c r="B88" s="78">
        <v>3</v>
      </c>
    </row>
    <row r="89" spans="1:2" ht="15">
      <c r="A89" s="78" t="s">
        <v>529</v>
      </c>
      <c r="B89" s="78">
        <v>3</v>
      </c>
    </row>
    <row r="92" spans="1:2" ht="15" customHeight="1">
      <c r="A92" s="13" t="s">
        <v>4979</v>
      </c>
      <c r="B92" s="13" t="s">
        <v>4938</v>
      </c>
    </row>
    <row r="93" spans="1:2" ht="15">
      <c r="A93" s="104" t="s">
        <v>297</v>
      </c>
      <c r="B93" s="78">
        <v>349128</v>
      </c>
    </row>
    <row r="94" spans="1:2" ht="15">
      <c r="A94" s="104" t="s">
        <v>354</v>
      </c>
      <c r="B94" s="78">
        <v>306535</v>
      </c>
    </row>
    <row r="95" spans="1:2" ht="15">
      <c r="A95" s="104" t="s">
        <v>536</v>
      </c>
      <c r="B95" s="78">
        <v>292290</v>
      </c>
    </row>
    <row r="96" spans="1:2" ht="15">
      <c r="A96" s="104" t="s">
        <v>481</v>
      </c>
      <c r="B96" s="78">
        <v>277171</v>
      </c>
    </row>
    <row r="97" spans="1:2" ht="15">
      <c r="A97" s="104" t="s">
        <v>228</v>
      </c>
      <c r="B97" s="78">
        <v>252328</v>
      </c>
    </row>
    <row r="98" spans="1:2" ht="15">
      <c r="A98" s="104" t="s">
        <v>504</v>
      </c>
      <c r="B98" s="78">
        <v>215278</v>
      </c>
    </row>
    <row r="99" spans="1:2" ht="15">
      <c r="A99" s="104" t="s">
        <v>236</v>
      </c>
      <c r="B99" s="78">
        <v>203806</v>
      </c>
    </row>
    <row r="100" spans="1:2" ht="15">
      <c r="A100" s="104" t="s">
        <v>496</v>
      </c>
      <c r="B100" s="78">
        <v>189733</v>
      </c>
    </row>
    <row r="101" spans="1:2" ht="15">
      <c r="A101" s="104" t="s">
        <v>482</v>
      </c>
      <c r="B101" s="78">
        <v>187498</v>
      </c>
    </row>
    <row r="102" spans="1:2" ht="15">
      <c r="A102" s="104" t="s">
        <v>272</v>
      </c>
      <c r="B102" s="78">
        <v>182314</v>
      </c>
    </row>
  </sheetData>
  <hyperlinks>
    <hyperlink ref="A2" r:id="rId1" display="http://go.cwtv.com/ITDtw"/>
    <hyperlink ref="A3" r:id="rId2" display="https://soundcloud.com/atarijones/02-in-the-dark"/>
    <hyperlink ref="A4" r:id="rId3" display="http://smarturl.it/Camila_DSPs#9D"/>
    <hyperlink ref="A5" r:id="rId4" display="http://wrld.bg/60zo30nx3Tg"/>
    <hyperlink ref="A6" r:id="rId5" display="http://mirandaleeoakley.com/"/>
    <hyperlink ref="A7" r:id="rId6" display="https://tvline.com/2019/05/23/in-the-dark-renewed-season-2-perry-mattfeld-interview/"/>
    <hyperlink ref="A8" r:id="rId7" display="https://www.foxnews.com/tech/peter-thiel-says-fbi-cia-should-investigate-if-chinese-intelligence-infiltrated-google-report"/>
    <hyperlink ref="A9" r:id="rId8" display="https://tvtime.com/r/16qXk"/>
    <hyperlink ref="A10" r:id="rId9" display="https://www.zerohedge.com/news/2019-07-14/sweden-war"/>
    <hyperlink ref="A11" r:id="rId10" display="https://twitter.com/burn1central/status/1150179351431979009"/>
  </hyperlinks>
  <printOptions/>
  <pageMargins left="0.7" right="0.7" top="0.75" bottom="0.75" header="0.3" footer="0.3"/>
  <pageSetup orientation="portrait" paperSize="9"/>
  <tableParts>
    <tablePart r:id="rId15"/>
    <tablePart r:id="rId11"/>
    <tablePart r:id="rId13"/>
    <tablePart r:id="rId16"/>
    <tablePart r:id="rId18"/>
    <tablePart r:id="rId14"/>
    <tablePart r:id="rId17"/>
    <tablePart r:id="rId1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5602</v>
      </c>
      <c r="B1" s="13" t="s">
        <v>17</v>
      </c>
    </row>
    <row r="2" spans="1:2" ht="15">
      <c r="A2" s="78" t="s">
        <v>5603</v>
      </c>
      <c r="B2" s="78"/>
    </row>
    <row r="3" spans="1:2" ht="15">
      <c r="A3" s="78" t="s">
        <v>5604</v>
      </c>
      <c r="B3" s="78"/>
    </row>
    <row r="4" spans="1:2" ht="15">
      <c r="A4" s="78" t="s">
        <v>5605</v>
      </c>
      <c r="B4" s="78"/>
    </row>
    <row r="5" spans="1:2" ht="15">
      <c r="A5" s="78" t="s">
        <v>5606</v>
      </c>
      <c r="B5" s="78"/>
    </row>
    <row r="6" spans="1:2" ht="15">
      <c r="A6" s="78" t="s">
        <v>5607</v>
      </c>
      <c r="B6" s="78"/>
    </row>
    <row r="7" spans="1:2" ht="15">
      <c r="A7" s="78" t="s">
        <v>5608</v>
      </c>
      <c r="B7" s="78"/>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F5AB8E-130A-4916-B72E-AFDB59C6EE8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lab</dc:creator>
  <cp:keywords/>
  <dc:description/>
  <cp:lastModifiedBy>lab</cp:lastModifiedBy>
  <dcterms:created xsi:type="dcterms:W3CDTF">2008-01-30T00:41:58Z</dcterms:created>
  <dcterms:modified xsi:type="dcterms:W3CDTF">2019-07-15T20:24:15Z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